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2520" windowWidth="15135" windowHeight="9240" tabRatio="613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'1'!$A$1:$P$89</definedName>
    <definedName name="_xlnm.Print_Area" localSheetId="1">'2'!$A$1:$Q$101</definedName>
    <definedName name="_xlnm.Print_Area" localSheetId="2">'3'!$A$1:$P$62</definedName>
    <definedName name="_xlnm.Print_Area" localSheetId="3">'4'!$A$1:$P$30</definedName>
    <definedName name="_xlnm.Print_Area" localSheetId="4">'5'!$A$1:$Q$94</definedName>
    <definedName name="_xlnm.Print_Area" localSheetId="5">'6'!$A$1:$P$27</definedName>
    <definedName name="_xlnm.Print_Titles" localSheetId="0">'1'!$14:$14</definedName>
    <definedName name="_xlnm.Print_Titles" localSheetId="1">'2'!$14:$14</definedName>
    <definedName name="_xlnm.Print_Titles" localSheetId="2">'3'!$14:$14</definedName>
    <definedName name="_xlnm.Print_Titles" localSheetId="4">'5'!$14:$14</definedName>
  </definedNames>
  <calcPr fullCalcOnLoad="1" fullPrecision="0"/>
</workbook>
</file>

<file path=xl/sharedStrings.xml><?xml version="1.0" encoding="utf-8"?>
<sst xmlns="http://schemas.openxmlformats.org/spreadsheetml/2006/main" count="800" uniqueCount="291">
  <si>
    <t>Vienības izmaksas</t>
  </si>
  <si>
    <t>Nr.p.k.</t>
  </si>
  <si>
    <t>Darba nosaukums</t>
  </si>
  <si>
    <t>Mērvienība</t>
  </si>
  <si>
    <t>Daudzums</t>
  </si>
  <si>
    <t>laika norma (c/h)</t>
  </si>
  <si>
    <t>darbietilpība (c/h)</t>
  </si>
  <si>
    <t>Ls</t>
  </si>
  <si>
    <t>laiks</t>
  </si>
  <si>
    <t>KOPĀ</t>
  </si>
  <si>
    <t>Materiālu, grunts apmaiņas un būvgružu transporta izdevumi</t>
  </si>
  <si>
    <t>Tiešās izmaksas kopā</t>
  </si>
  <si>
    <t>Tāme sastādīta:</t>
  </si>
  <si>
    <t>Kods</t>
  </si>
  <si>
    <t xml:space="preserve">Pārbaudīja:________________ 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</si>
  <si>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</si>
  <si>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</si>
  <si>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</si>
  <si>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</si>
  <si>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</si>
  <si>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</si>
  <si>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Tāmes izmaksas, EUR:</t>
  </si>
  <si>
    <t>m2</t>
  </si>
  <si>
    <t>m3</t>
  </si>
  <si>
    <t>tm</t>
  </si>
  <si>
    <t>m</t>
  </si>
  <si>
    <t>gb</t>
  </si>
  <si>
    <t>kalkulāc</t>
  </si>
  <si>
    <t>Ražošanas kanalizācija</t>
  </si>
  <si>
    <t>Grunts izstrādāšana</t>
  </si>
  <si>
    <t>I. EL. SADALNES</t>
  </si>
  <si>
    <t>k-ts</t>
  </si>
  <si>
    <t>gab.</t>
  </si>
  <si>
    <t>II. SPĒKA EL. IETAISES</t>
  </si>
  <si>
    <t>Kombinēta sienas kontaktligzda ar zemējumu 16 A; 230/400 V~ montāžai virs apmetuma, IP-65</t>
  </si>
  <si>
    <t>III. APGAISMOJUMA EL. IETAISES</t>
  </si>
  <si>
    <t xml:space="preserve">Apgaismojuma armatūra ar luminiscentām spuldzēm                 2x58W; IP65 </t>
  </si>
  <si>
    <t>1-polu slēdzis ar vienu taustiņu, 10 A, 230 V~ montāžai virs apmetuma IP-44</t>
  </si>
  <si>
    <t>IV. KABEĻU KĀPNES. RENES</t>
  </si>
  <si>
    <t>Gaismekļu rene 70 mm plata, garums l=6,0 m</t>
  </si>
  <si>
    <t>Savienojuma elements</t>
  </si>
  <si>
    <t>Stiprinājuma elements</t>
  </si>
  <si>
    <t>Cinka krāsa</t>
  </si>
  <si>
    <t>Stiprinājumu un savienojumu elementi</t>
  </si>
  <si>
    <t>V. ZEMĒJUMA IETAISES</t>
  </si>
  <si>
    <t>Horizontāls zemētājs, cinkota plakandzelzs 40x4 mm</t>
  </si>
  <si>
    <t>Pretkorozijas materiāli</t>
  </si>
  <si>
    <t>Stiprinājuma un savienojuma elementi</t>
  </si>
  <si>
    <t>VI. SPĒKA ELELTROKABEĻI</t>
  </si>
  <si>
    <t>Katla iekārtas un materiāli</t>
  </si>
  <si>
    <t>kompl.</t>
  </si>
  <si>
    <t>Katla recirkulācijas sūknis, Nel=1,1kw, 3f, kopl. ar frekvenču pārv. Q=60m3/h</t>
  </si>
  <si>
    <t>Ūdens filtrs tērauda dn125, nerūsējošā tērauda sietiņš,  Pn16b</t>
  </si>
  <si>
    <t>Lodveida vārsts, atloku dn125, Pn16</t>
  </si>
  <si>
    <t>Lodveida vārsts, atloku dn100, Pn16</t>
  </si>
  <si>
    <t>Lodveida vārsts, iemetināts dn50, Pn16</t>
  </si>
  <si>
    <t>Lodveida vārsts, iemetināts dn40, Pn16</t>
  </si>
  <si>
    <t>Vienvirziena  vārsts dn125, P16b,atloku</t>
  </si>
  <si>
    <t>Manometrs, kompl. ar 3-gājiena krānu</t>
  </si>
  <si>
    <t>10 bar</t>
  </si>
  <si>
    <t>Manometra 3-gājiena krāns</t>
  </si>
  <si>
    <t>Termometrs</t>
  </si>
  <si>
    <t xml:space="preserve"> 0÷150°C</t>
  </si>
  <si>
    <t>Atloks, dn125, Pn16</t>
  </si>
  <si>
    <t>Atloks, dn150, Pn16</t>
  </si>
  <si>
    <t>Atloks, dn100, Pn16</t>
  </si>
  <si>
    <t>d114,3x3,6</t>
  </si>
  <si>
    <t xml:space="preserve"> d60,3x2,9</t>
  </si>
  <si>
    <t>Atloku savienojuma blīvējošs materiāls</t>
  </si>
  <si>
    <t>Caurules dn125 kustīgie balsti</t>
  </si>
  <si>
    <t>Caurules dn100 kustīgie balsti</t>
  </si>
  <si>
    <t xml:space="preserve">Sistēmas hidrauliskā pārbaude </t>
  </si>
  <si>
    <t>Bimetaliskais termometris 0-400⁰C, d100</t>
  </si>
  <si>
    <t>vietas</t>
  </si>
  <si>
    <t>Caurumu hermetizācija sienā,pārsegumā</t>
  </si>
  <si>
    <t>Elektromontāžas darbi</t>
  </si>
  <si>
    <t>Būvkonstrukcijas</t>
  </si>
  <si>
    <t>Marka</t>
  </si>
  <si>
    <t>Darba platformas izveide</t>
  </si>
  <si>
    <t>betons C20/25 XC1</t>
  </si>
  <si>
    <t>leņķis L40*4</t>
  </si>
  <si>
    <t>kg</t>
  </si>
  <si>
    <t>Metālkonstrukciju izgatavošana un montāža</t>
  </si>
  <si>
    <t>SHS 100*4 16m</t>
  </si>
  <si>
    <t>SHS 50*4  2,2m</t>
  </si>
  <si>
    <t>RSH 150*100*4 6,2m</t>
  </si>
  <si>
    <t>UPE 140 22,4m</t>
  </si>
  <si>
    <t>UPN50 2,1m</t>
  </si>
  <si>
    <t>L75*5 2,7m</t>
  </si>
  <si>
    <t>lokšņu tērauds t=10</t>
  </si>
  <si>
    <t>lokšņu tērauds t=8</t>
  </si>
  <si>
    <t>lokšņu tērauds t=6</t>
  </si>
  <si>
    <t>Cinkota metināta režģa montāža</t>
  </si>
  <si>
    <t>režga stiprinājuma elementu komplekti</t>
  </si>
  <si>
    <t>kompl</t>
  </si>
  <si>
    <t>Margu izgatavošana un uzstādīšana</t>
  </si>
  <si>
    <t>D45*4   18,7tm</t>
  </si>
  <si>
    <t>D30*2  7,4tm</t>
  </si>
  <si>
    <t>Cauruļvadu balsti R-3 uz esošām sienām</t>
  </si>
  <si>
    <t>R-1</t>
  </si>
  <si>
    <t>R-2</t>
  </si>
  <si>
    <t>Leņķa 40*4 montāža tm 8,0</t>
  </si>
  <si>
    <t>L40*4  8,0m</t>
  </si>
  <si>
    <t>Rievots lokšņu tērauds t=4  1,2m2</t>
  </si>
  <si>
    <t>L50*4  0,7m</t>
  </si>
  <si>
    <t>L40*4  0,3m</t>
  </si>
  <si>
    <t>R-4 montāža</t>
  </si>
  <si>
    <t>SHS100*4 4,3m</t>
  </si>
  <si>
    <t>R-5 montāža</t>
  </si>
  <si>
    <t>SHS100*4 4,0m</t>
  </si>
  <si>
    <t>UPN50 0,3m</t>
  </si>
  <si>
    <t>R-6 montāža</t>
  </si>
  <si>
    <t>UPN 200 1,9m</t>
  </si>
  <si>
    <t>L100*6,36 1,3m</t>
  </si>
  <si>
    <t>vītņstienis M16 3,2m</t>
  </si>
  <si>
    <t>vītņstienis M8 1,6m</t>
  </si>
  <si>
    <t>Katla sausuma aizsardzība</t>
  </si>
  <si>
    <t>Katla augsta spiediena aizsardzība</t>
  </si>
  <si>
    <t>Katla augstas temperatūras aizsardzība</t>
  </si>
  <si>
    <t>L100*6,36 0,9m</t>
  </si>
  <si>
    <t>vītņstienis M16 1,6m</t>
  </si>
  <si>
    <t>gb.</t>
  </si>
  <si>
    <t xml:space="preserve"> L75*5 1,1m</t>
  </si>
  <si>
    <t>L50*4 0,6m</t>
  </si>
  <si>
    <t>L50*4 1,7m</t>
  </si>
  <si>
    <t>R-9</t>
  </si>
  <si>
    <t>Leņķa 75*5montāža tm 4,7</t>
  </si>
  <si>
    <t>Armētās betona grīdas demontāža, gružu izvešana</t>
  </si>
  <si>
    <t>Tērauda caurules D125 iebūve gruntī</t>
  </si>
  <si>
    <t>Šķembu piebēršana un blietēšana</t>
  </si>
  <si>
    <t>Bedres apakšas un sānu betonēšana</t>
  </si>
  <si>
    <t>Grunts piebēršana un blietēšana</t>
  </si>
  <si>
    <t>Grunts izvešana</t>
  </si>
  <si>
    <t>Armētās betona grīdas atjaunošana</t>
  </si>
  <si>
    <t>Notekūdeņu uztveršanas bedre grīdā</t>
  </si>
  <si>
    <t>Izlietnes pieslēgums ražošanas kanalizācijai</t>
  </si>
  <si>
    <t>PP iekšējās kanalizācijas caurule D50 montāža</t>
  </si>
  <si>
    <t>PP  trejgabals D50/50-45gr</t>
  </si>
  <si>
    <t>PP līkums D50-45gr</t>
  </si>
  <si>
    <t>noslēgtapa D50</t>
  </si>
  <si>
    <t>revīzija D50</t>
  </si>
  <si>
    <t>Ražošanas kamalizācija K3</t>
  </si>
  <si>
    <t>Tērauda metināmā gruntēta caurule 139,7*4mm ar veidgabaliem</t>
  </si>
  <si>
    <t>Saliekamo dzelzsbetona elementu aka DN1000 ar ķeta lūku H=1,43m</t>
  </si>
  <si>
    <t>kalkulac</t>
  </si>
  <si>
    <t>Iekšējā dīzeļdegvielas apgāde</t>
  </si>
  <si>
    <t>Tehniskais manometrs 0-6 bar</t>
  </si>
  <si>
    <t>Manometra krāns</t>
  </si>
  <si>
    <t>Atloku noslēgventīlis DN40</t>
  </si>
  <si>
    <t>Atgaisošanas vārsts DN15</t>
  </si>
  <si>
    <t>Bezšuves cauruļvads DIN 2448, DN40</t>
  </si>
  <si>
    <t>Montāžas palīgmateriāli un stiprnājumi</t>
  </si>
  <si>
    <t>Bedres malu izveide</t>
  </si>
  <si>
    <t>Bedres malu iebetonēšana ar veidņu montāžu, demontāžu</t>
  </si>
  <si>
    <t>armatūra D10, B500B</t>
  </si>
  <si>
    <t>Tērauda leņķprofila aprāmējums</t>
  </si>
  <si>
    <t>L50*4  0,5m</t>
  </si>
  <si>
    <t>lokšņu tērauds t=4</t>
  </si>
  <si>
    <t>Metāla vāks</t>
  </si>
  <si>
    <t xml:space="preserve">Apgaismojuma armatūra 1x70W; IP65 </t>
  </si>
  <si>
    <t>Plāksne</t>
  </si>
  <si>
    <t>Objekta nosaukums: Katlu mājas Ventspilī, Talsu ielā 69 vienkāršotā inženiertīklu rekonstrukcija</t>
  </si>
  <si>
    <t>Objekta adrese: Talsu iela 69, Ventspils</t>
  </si>
  <si>
    <t>Būves nosaukums: katlu māja</t>
  </si>
  <si>
    <r>
      <t xml:space="preserve">Konstrukcijas </t>
    </r>
    <r>
      <rPr>
        <b/>
        <sz val="10"/>
        <rFont val="Arial"/>
        <family val="2"/>
      </rPr>
      <t xml:space="preserve">NB-1 </t>
    </r>
    <r>
      <rPr>
        <sz val="10"/>
        <rFont val="Arial"/>
        <family val="2"/>
      </rPr>
      <t>montāža</t>
    </r>
  </si>
  <si>
    <r>
      <t xml:space="preserve">Konstrukcijas </t>
    </r>
    <r>
      <rPr>
        <b/>
        <sz val="10"/>
        <rFont val="Arial"/>
        <family val="2"/>
      </rPr>
      <t>NB-2</t>
    </r>
    <r>
      <rPr>
        <sz val="10"/>
        <rFont val="Arial"/>
        <family val="2"/>
      </rPr>
      <t xml:space="preserve"> montāža</t>
    </r>
  </si>
  <si>
    <t>Vertikālo stacionāro kāpņu RUUKKI vai ekvivalenta H=2,9m montāža</t>
  </si>
  <si>
    <t>ķīmiskais enkurs Hilti HIT-HY 150 vai ekvivalents, vītņstienis M16*150</t>
  </si>
  <si>
    <t>ķīmiskais enkurs Hilti HIT-HY 150 vai ekvivalents, vitņstienis M16*150</t>
  </si>
  <si>
    <t>Cauruļvadu balstu R3 no tērauda leņķprofiliem montāža pa sienām</t>
  </si>
  <si>
    <t>Balstu R-7  stiprināšana pie dzelzsbetona rīģeļiem</t>
  </si>
  <si>
    <t>Balstu R-8 stiprināšana pie dzelzsbetona rīģeļiem</t>
  </si>
  <si>
    <t>Caurules dn125 līkums 90⁰, R=1,5d</t>
  </si>
  <si>
    <t>Caurules dn100 līkums 90⁰, R=1,5d</t>
  </si>
  <si>
    <t>Caurules dn50 līkums 90⁰, R=1,5d</t>
  </si>
  <si>
    <t>Caurules dn40 līkums 90⁰, R=1,5d</t>
  </si>
  <si>
    <t>Grundfos                 TPE 100-60 /4 S vai ekvivalents</t>
  </si>
  <si>
    <t>Danfoss FVF vai ekvivalents</t>
  </si>
  <si>
    <t>Naval vai ekvivalents</t>
  </si>
  <si>
    <t>Leser vai ekvivalents</t>
  </si>
  <si>
    <t>EN 10217-2                              P235GH-TC1 vai ekvivalents</t>
  </si>
  <si>
    <t>EN 10217-1 P235GH-TC1 vai ekvivalents</t>
  </si>
  <si>
    <t>Kopējās izmaksas /EUR/</t>
  </si>
  <si>
    <t>Kanalizācija, ārējie tīkli</t>
  </si>
  <si>
    <r>
      <t>Esošo SS1-2 sadalni papildināt ar</t>
    </r>
    <r>
      <rPr>
        <sz val="10"/>
        <rFont val="Arial"/>
        <family val="2"/>
      </rPr>
      <t>:</t>
    </r>
  </si>
  <si>
    <r>
      <t>Automāt. Slēdzis 3-polu, ar "C" raksturlīkni I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=16A; I</t>
    </r>
    <r>
      <rPr>
        <vertAlign val="subscript"/>
        <sz val="10"/>
        <rFont val="Arial"/>
        <family val="2"/>
      </rPr>
      <t>cu</t>
    </r>
    <r>
      <rPr>
        <sz val="10"/>
        <rFont val="Arial"/>
        <family val="2"/>
      </rPr>
      <t>=25 kA montāžai uz DIN sliedes</t>
    </r>
  </si>
  <si>
    <r>
      <t>Automāt. Slēdzis 3-polu, ar "C" raksturlīkni I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=6A; I</t>
    </r>
    <r>
      <rPr>
        <vertAlign val="subscript"/>
        <sz val="10"/>
        <rFont val="Arial"/>
        <family val="2"/>
      </rPr>
      <t>cu</t>
    </r>
    <r>
      <rPr>
        <sz val="10"/>
        <rFont val="Arial"/>
        <family val="2"/>
      </rPr>
      <t>=25 kA montāžai uz DIN sliedes</t>
    </r>
  </si>
  <si>
    <t>NYY-J-3x1,5 RE vai ekvivalents</t>
  </si>
  <si>
    <t>NYY-J-5x2,5 RE vai ekvivalents</t>
  </si>
  <si>
    <t>ZN SPRAY vai ekvivalents</t>
  </si>
  <si>
    <t>MEK J-70 vai ekvivalents</t>
  </si>
  <si>
    <t>TP1-2000 vai ekvivalents</t>
  </si>
  <si>
    <t>PL vai ekvivalents</t>
  </si>
  <si>
    <t>Z 300 100 440 vai ekvivalents</t>
  </si>
  <si>
    <t>MEK 70K vai ekvivalents</t>
  </si>
  <si>
    <t>Floodlight Star SM PEENED REF MD 1x70W vai ekvivalents</t>
  </si>
  <si>
    <t>Thornado PC REF 2x58W vai ekvivalents</t>
  </si>
  <si>
    <t>S203P-C6 vai ekvivalents</t>
  </si>
  <si>
    <t>S203P-C16 vai ekvivalents</t>
  </si>
  <si>
    <t>Spailes N kopnei</t>
  </si>
  <si>
    <t>Spailes PE kopnei</t>
  </si>
  <si>
    <t>17.600 G-1002-R-1-5-100-200-2-000 vai ekvivalents</t>
  </si>
  <si>
    <t>W-M-N-G1/2-L/10/250-4-A-CB vai ekvivalents</t>
  </si>
  <si>
    <t>WMS-WP6, PN10 vai ekvivalents</t>
  </si>
  <si>
    <t>DWR6-205, 0.5-6 bar, diff. 0.3 bar vai ekvivalents</t>
  </si>
  <si>
    <t>STB1F / T4NSTF, 60-130C, L=150 mm vai ekvivalents</t>
  </si>
  <si>
    <t>DARBA APJOMU SARAKSTS NR.1</t>
  </si>
  <si>
    <t>DARBA APJOMU SARAKSTS NR.2</t>
  </si>
  <si>
    <t>DARBA APJOMU SARAKSTS NR.3</t>
  </si>
  <si>
    <t>DARBA APJOMU SARAKSTS NR.4</t>
  </si>
  <si>
    <t>DARBA APJOMU SARAKSTS NR.5</t>
  </si>
  <si>
    <t>DARBA APJOMU SARAKSTS NR.6</t>
  </si>
  <si>
    <t>Pasūtījuma Nr.: ____________</t>
  </si>
  <si>
    <t>Sertifikāta Nr.: _________________________</t>
  </si>
  <si>
    <t>Sastādīja:_________________________</t>
  </si>
  <si>
    <t>_________</t>
  </si>
  <si>
    <t>__________</t>
  </si>
  <si>
    <t>Tāme sastādīta _________.gada tirgus cenās, pamatojoties uz ___________ daļas rasējumiem.</t>
  </si>
  <si>
    <t xml:space="preserve"> KSB G-ETANORM 100-250</t>
  </si>
  <si>
    <t>Esošais cirkulācijas sūknis kontūrā Hamjern katls - ST trase, 3f , Nel=110kw, 2995apgr/min, q=172m3/h, H=100m</t>
  </si>
  <si>
    <t>Ūdens filtrs tērauda dn150, nerūsējošā tērauda sietiņš,  Pn16b</t>
  </si>
  <si>
    <t>Lodveida vārsts, atloku dn150, Pn16</t>
  </si>
  <si>
    <t>Tērauda ķīļveida aizbīdnis dn150, Pn16</t>
  </si>
  <si>
    <t>MZTA  30c41nž</t>
  </si>
  <si>
    <t>Vienvirziena  vārsts dn150, P16b, atloku</t>
  </si>
  <si>
    <t>Drošības vārsts dn80, 16b</t>
  </si>
  <si>
    <t>Tērauda caurule d168.3x4</t>
  </si>
  <si>
    <t>Tērauda caurule d139.7x3.6</t>
  </si>
  <si>
    <t>Tērauda caurule d114.3x3.6</t>
  </si>
  <si>
    <t>Tērauda caurule d88.9x3.2</t>
  </si>
  <si>
    <t>Tērauda caurule d60.3x2.9</t>
  </si>
  <si>
    <t>Tērauda caurule d48.3x2.6</t>
  </si>
  <si>
    <t>Caurules dn150 līkums 90⁰, R=2d</t>
  </si>
  <si>
    <t>Caurules pāreja 150/100</t>
  </si>
  <si>
    <t>Caurules pāreja 125/100</t>
  </si>
  <si>
    <t>Atloks, dn80, Pn16</t>
  </si>
  <si>
    <t>Caurules noslēgs  dn125</t>
  </si>
  <si>
    <t>Caurules izolācija akmens vates čaulas  Paroc, 40mm, pārklājumā aluminija fol.</t>
  </si>
  <si>
    <t>d168.3x4</t>
  </si>
  <si>
    <t>Caurules izolācija akmens vates čaulas  Paroc, 30mm, pārklājumā aluminija fol.</t>
  </si>
  <si>
    <t>d139.7x3.6</t>
  </si>
  <si>
    <t>d88,9x3,2</t>
  </si>
  <si>
    <t>Caurules izolācija akmens vates čaulas  Paroc, 20mm, pārklājumā aluminija fol.</t>
  </si>
  <si>
    <t>Automatiskais atgaisotājs</t>
  </si>
  <si>
    <t>Čaula dn250</t>
  </si>
  <si>
    <t>Caurules dn150 kustīgie balsti</t>
  </si>
  <si>
    <t>Caurules dn150 nekustīgie balsti</t>
  </si>
  <si>
    <t>Sūkņa rāmja stiprinājumi uz grīdas</t>
  </si>
  <si>
    <t>Cauruļu montāža  augstumā līdz 5m</t>
  </si>
  <si>
    <t>Caurules dn150, iegriešana esošā ST</t>
  </si>
  <si>
    <t>Esošai caurulei dn400 /d350, Paroc izolācijas slāņa nojaukšana un atjaunošana, ar aluminija folijas pārklājumu l=1,0m</t>
  </si>
  <si>
    <t>Caurumu dn250 urbšana esošā sienā</t>
  </si>
  <si>
    <t>Spiediena devējs, 0-10 bar, kompl. ar kabeli.</t>
  </si>
  <si>
    <t>Temperatūras devējs, PT100, L=250 mm, kompl. ar kabeli.</t>
  </si>
  <si>
    <r>
      <t>SS1-3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Sadalnes korpus 1800x800x500 mm ar dalītām kopnēm, montāžai virs apmetuma IP-44 ar kadeļu ievadiem no augšas un apakšas sastāvoša no:</t>
    </r>
  </si>
  <si>
    <r>
      <t>3-polu, ievada slēdzis ar redzemu atslēgšanu I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=400 A</t>
    </r>
  </si>
  <si>
    <r>
      <t>Automāt. Slēdzis 3-polu, ar "C" raksturlīkni I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=250A; I</t>
    </r>
    <r>
      <rPr>
        <vertAlign val="subscript"/>
        <sz val="9"/>
        <rFont val="Arial"/>
        <family val="2"/>
      </rPr>
      <t>cu</t>
    </r>
    <r>
      <rPr>
        <sz val="9"/>
        <rFont val="Arial"/>
        <family val="2"/>
      </rPr>
      <t>=70 kA montāžai sadalnē</t>
    </r>
  </si>
  <si>
    <r>
      <t>Automāt. Slēdzis 3-polu, ar "C" raksturlīkni I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=16A; I</t>
    </r>
    <r>
      <rPr>
        <vertAlign val="subscript"/>
        <sz val="9"/>
        <rFont val="Arial"/>
        <family val="2"/>
      </rPr>
      <t>cu</t>
    </r>
    <r>
      <rPr>
        <sz val="9"/>
        <rFont val="Arial"/>
        <family val="2"/>
      </rPr>
      <t>=20 kA montāžai uz DIN sliedes</t>
    </r>
  </si>
  <si>
    <r>
      <t>Automāt. Slēdzis 1-polu, ar "C" raksturlīkni I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=16A; I</t>
    </r>
    <r>
      <rPr>
        <vertAlign val="subscript"/>
        <sz val="9"/>
        <rFont val="Arial"/>
        <family val="2"/>
      </rPr>
      <t>cu</t>
    </r>
    <r>
      <rPr>
        <sz val="9"/>
        <rFont val="Arial"/>
        <family val="2"/>
      </rPr>
      <t>=20 kA montāžai uz DIN sliedes</t>
    </r>
  </si>
  <si>
    <r>
      <t>Automāt. Slēdzis 1-polu, ar "C" raksturlīkni I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=6A; I</t>
    </r>
    <r>
      <rPr>
        <vertAlign val="subscript"/>
        <sz val="9"/>
        <rFont val="Arial"/>
        <family val="2"/>
      </rPr>
      <t>cu</t>
    </r>
    <r>
      <rPr>
        <sz val="9"/>
        <rFont val="Arial"/>
        <family val="2"/>
      </rPr>
      <t>=20 kA montāžai uz DIN sliedes</t>
    </r>
  </si>
  <si>
    <r>
      <t>Trīspolu magnētiskais palaidējs U</t>
    </r>
    <r>
      <rPr>
        <vertAlign val="subscript"/>
        <sz val="9"/>
        <rFont val="Arial"/>
        <family val="2"/>
      </rPr>
      <t>sp</t>
    </r>
    <r>
      <rPr>
        <sz val="9"/>
        <rFont val="Arial"/>
        <family val="2"/>
      </rPr>
      <t>=230V; I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=255A</t>
    </r>
  </si>
  <si>
    <r>
      <t>Trīspolu maksimālas strāvas relejs U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=380V; I</t>
    </r>
    <r>
      <rPr>
        <vertAlign val="subscript"/>
        <sz val="9"/>
        <rFont val="Arial"/>
        <family val="2"/>
      </rPr>
      <t>r</t>
    </r>
    <r>
      <rPr>
        <sz val="9"/>
        <rFont val="Arial"/>
        <family val="2"/>
      </rPr>
      <t>=200</t>
    </r>
    <r>
      <rPr>
        <sz val="9"/>
        <rFont val="Arial"/>
        <family val="2"/>
      </rPr>
      <t>÷330</t>
    </r>
    <r>
      <rPr>
        <sz val="9"/>
        <rFont val="Arial"/>
        <family val="2"/>
      </rPr>
      <t>A</t>
    </r>
  </si>
  <si>
    <r>
      <t>Starprelejs U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-230V (AC) ar 2 pārslēdzošiem kontaktiem</t>
    </r>
  </si>
  <si>
    <r>
      <t>LED signallampa "sarkana" U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-230V (AC)</t>
    </r>
  </si>
  <si>
    <r>
      <t>LED signallampa "zaļa" U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-230V (AC)</t>
    </r>
  </si>
  <si>
    <t>Spiedpoga "ON"</t>
  </si>
  <si>
    <t>Spiedpoga "OFF"</t>
  </si>
  <si>
    <t>Vara kopņes (Cu 80 mm2) 3 fāzu + TN-C-S  sistēmai</t>
  </si>
  <si>
    <t>Kabeļu trepe 300 mm plata, garums l=6,0 m</t>
  </si>
  <si>
    <t>Sienas kronšteins 340 mm plats</t>
  </si>
  <si>
    <t>INV400 vai ekvivalents</t>
  </si>
  <si>
    <t>NS250H vai ekvivalents</t>
  </si>
  <si>
    <t>C60L 25437 vai ekvivalents</t>
  </si>
  <si>
    <t>C60L 25398 vai ekvivalents</t>
  </si>
  <si>
    <t>C60L 25396 vai ekvivalents</t>
  </si>
  <si>
    <t>LC1F225M5 vai ekvivalents</t>
  </si>
  <si>
    <t>LR9F7575 vai ekvivalents</t>
  </si>
  <si>
    <t>RSB2A080M7 vai ekvivalents</t>
  </si>
  <si>
    <t>XB4 BVM4 vai ekvivalents</t>
  </si>
  <si>
    <t>XB4 BVM3 vai ekvivalents</t>
  </si>
  <si>
    <t>KS80-300 vai ekvivalents</t>
  </si>
  <si>
    <t>VKF-300 4 kN vai ekvivalents</t>
  </si>
  <si>
    <r>
      <t>1 kV kabelis ar alumīnija dzīslām 4x120 mm</t>
    </r>
    <r>
      <rPr>
        <vertAlign val="superscript"/>
        <sz val="9"/>
        <rFont val="Arial"/>
        <family val="2"/>
      </rPr>
      <t>2</t>
    </r>
  </si>
  <si>
    <r>
      <t>1 kV kabelis ar vara dzīslām 1x70 mm</t>
    </r>
    <r>
      <rPr>
        <vertAlign val="superscript"/>
        <sz val="9"/>
        <rFont val="Arial"/>
        <family val="2"/>
      </rPr>
      <t>2</t>
    </r>
  </si>
  <si>
    <r>
      <t>1 kV kabelis ar vara dzīslām 5x2,5 mm</t>
    </r>
    <r>
      <rPr>
        <vertAlign val="superscript"/>
        <sz val="9"/>
        <rFont val="Arial"/>
        <family val="2"/>
      </rPr>
      <t>2</t>
    </r>
  </si>
  <si>
    <r>
      <t>1 kV kabelis ar vara dzīslām 3x1,5 mm</t>
    </r>
    <r>
      <rPr>
        <vertAlign val="superscript"/>
        <sz val="9"/>
        <rFont val="Arial"/>
        <family val="2"/>
      </rPr>
      <t>2</t>
    </r>
  </si>
  <si>
    <r>
      <t>Gala apdare zemsprieguma kabelim ar plastmasas izolācīju 4x120 mm</t>
    </r>
    <r>
      <rPr>
        <vertAlign val="superscript"/>
        <sz val="9"/>
        <rFont val="Arial"/>
        <family val="2"/>
      </rPr>
      <t>2</t>
    </r>
  </si>
  <si>
    <r>
      <t>Gala apdare zemsprieguma kabelim ar plastmasas izolācīju 1x70 mm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komplekts 3 fāzem</t>
    </r>
  </si>
  <si>
    <t>AXPK-1-4x120 vai ekvivalents</t>
  </si>
  <si>
    <t>NYY-J-1x70 RM vai ekvivalents</t>
  </si>
  <si>
    <t>Avarijas apstadināšanas slēdzis "STOP" poga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</si>
</sst>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[$-426]dddd\,\ yyyy&quot;. gada &quot;d\.\ mmmm;@"/>
    <numFmt numFmtId="180" formatCode="0&quot;cilv&quot;"/>
    <numFmt numFmtId="181" formatCode="0.0%"/>
    <numFmt numFmtId="182" formatCode="0.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&quot;Ls&quot;;[Red]\-#,##0.00&quot;Ls&quot;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10"/>
      <name val="Swiss T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177" fontId="8" fillId="32" borderId="0" xfId="0" applyNumberFormat="1" applyFont="1" applyFill="1" applyAlignment="1">
      <alignment/>
    </xf>
    <xf numFmtId="14" fontId="0" fillId="32" borderId="0" xfId="0" applyNumberFormat="1" applyFont="1" applyFill="1" applyAlignment="1">
      <alignment horizontal="right"/>
    </xf>
    <xf numFmtId="177" fontId="0" fillId="0" borderId="10" xfId="42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177" fontId="0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14" fontId="0" fillId="32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7" fontId="0" fillId="0" borderId="15" xfId="42" applyFont="1" applyFill="1" applyBorder="1" applyAlignment="1">
      <alignment horizontal="center" vertical="top" wrapText="1"/>
    </xf>
    <xf numFmtId="177" fontId="0" fillId="0" borderId="16" xfId="42" applyFont="1" applyFill="1" applyBorder="1" applyAlignment="1">
      <alignment horizontal="center" vertical="top" wrapText="1"/>
    </xf>
    <xf numFmtId="177" fontId="0" fillId="0" borderId="17" xfId="42" applyFont="1" applyFill="1" applyBorder="1" applyAlignment="1">
      <alignment horizontal="center" vertical="top" wrapText="1"/>
    </xf>
    <xf numFmtId="0" fontId="8" fillId="32" borderId="18" xfId="0" applyFont="1" applyFill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8" fillId="32" borderId="19" xfId="0" applyFont="1" applyFill="1" applyBorder="1" applyAlignment="1">
      <alignment horizontal="right" vertical="center"/>
    </xf>
    <xf numFmtId="0" fontId="16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177" fontId="12" fillId="32" borderId="0" xfId="42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8" fillId="32" borderId="23" xfId="0" applyFont="1" applyFill="1" applyBorder="1" applyAlignment="1">
      <alignment horizontal="center" vertical="center" wrapText="1" readingOrder="1"/>
    </xf>
    <xf numFmtId="0" fontId="8" fillId="32" borderId="11" xfId="0" applyFont="1" applyFill="1" applyBorder="1" applyAlignment="1">
      <alignment horizontal="center" textRotation="90"/>
    </xf>
    <xf numFmtId="0" fontId="8" fillId="32" borderId="11" xfId="0" applyFont="1" applyFill="1" applyBorder="1" applyAlignment="1">
      <alignment horizontal="center" vertical="center" readingOrder="1"/>
    </xf>
    <xf numFmtId="0" fontId="8" fillId="32" borderId="24" xfId="0" applyFont="1" applyFill="1" applyBorder="1" applyAlignment="1">
      <alignment horizontal="center" textRotation="90"/>
    </xf>
    <xf numFmtId="0" fontId="8" fillId="32" borderId="25" xfId="0" applyFont="1" applyFill="1" applyBorder="1" applyAlignment="1">
      <alignment horizontal="center" textRotation="90" wrapText="1"/>
    </xf>
    <xf numFmtId="0" fontId="8" fillId="32" borderId="26" xfId="0" applyFont="1" applyFill="1" applyBorder="1" applyAlignment="1">
      <alignment horizontal="center" textRotation="90" wrapText="1"/>
    </xf>
    <xf numFmtId="0" fontId="8" fillId="32" borderId="27" xfId="0" applyFont="1" applyFill="1" applyBorder="1" applyAlignment="1">
      <alignment horizontal="center" textRotation="90" wrapText="1"/>
    </xf>
    <xf numFmtId="0" fontId="13" fillId="32" borderId="28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/>
    </xf>
    <xf numFmtId="0" fontId="0" fillId="32" borderId="29" xfId="0" applyFont="1" applyFill="1" applyBorder="1" applyAlignment="1">
      <alignment/>
    </xf>
    <xf numFmtId="1" fontId="8" fillId="32" borderId="20" xfId="0" applyNumberFormat="1" applyFont="1" applyFill="1" applyBorder="1" applyAlignment="1">
      <alignment horizontal="center"/>
    </xf>
    <xf numFmtId="1" fontId="8" fillId="32" borderId="21" xfId="0" applyNumberFormat="1" applyFont="1" applyFill="1" applyBorder="1" applyAlignment="1">
      <alignment horizontal="center"/>
    </xf>
    <xf numFmtId="1" fontId="8" fillId="32" borderId="22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32" borderId="30" xfId="0" applyFont="1" applyFill="1" applyBorder="1" applyAlignment="1">
      <alignment horizontal="center" vertical="top" wrapText="1"/>
    </xf>
    <xf numFmtId="177" fontId="0" fillId="32" borderId="14" xfId="42" applyFont="1" applyFill="1" applyBorder="1" applyAlignment="1">
      <alignment horizontal="center" vertical="top" wrapText="1"/>
    </xf>
    <xf numFmtId="178" fontId="0" fillId="32" borderId="14" xfId="0" applyNumberFormat="1" applyFont="1" applyFill="1" applyBorder="1" applyAlignment="1">
      <alignment vertical="top" wrapText="1"/>
    </xf>
    <xf numFmtId="177" fontId="0" fillId="32" borderId="30" xfId="42" applyFont="1" applyFill="1" applyBorder="1" applyAlignment="1">
      <alignment horizontal="center" vertical="top" wrapText="1"/>
    </xf>
    <xf numFmtId="177" fontId="0" fillId="32" borderId="13" xfId="42" applyFont="1" applyFill="1" applyBorder="1" applyAlignment="1">
      <alignment horizontal="center" vertical="top" wrapText="1"/>
    </xf>
    <xf numFmtId="0" fontId="19" fillId="32" borderId="0" xfId="0" applyFont="1" applyFill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32" borderId="33" xfId="0" applyFont="1" applyFill="1" applyBorder="1" applyAlignment="1">
      <alignment horizontal="center" vertical="top" wrapText="1"/>
    </xf>
    <xf numFmtId="177" fontId="0" fillId="32" borderId="34" xfId="42" applyFont="1" applyFill="1" applyBorder="1" applyAlignment="1">
      <alignment horizontal="center" vertical="top" wrapText="1"/>
    </xf>
    <xf numFmtId="177" fontId="0" fillId="32" borderId="32" xfId="42" applyFont="1" applyFill="1" applyBorder="1" applyAlignment="1">
      <alignment horizontal="center" vertical="top" wrapText="1"/>
    </xf>
    <xf numFmtId="178" fontId="0" fillId="32" borderId="32" xfId="0" applyNumberFormat="1" applyFont="1" applyFill="1" applyBorder="1" applyAlignment="1">
      <alignment vertical="top" wrapText="1"/>
    </xf>
    <xf numFmtId="177" fontId="0" fillId="32" borderId="33" xfId="42" applyFont="1" applyFill="1" applyBorder="1" applyAlignment="1">
      <alignment horizontal="center" vertical="top" wrapText="1"/>
    </xf>
    <xf numFmtId="177" fontId="0" fillId="32" borderId="15" xfId="42" applyFont="1" applyFill="1" applyBorder="1" applyAlignment="1">
      <alignment horizontal="center" vertical="top" wrapText="1"/>
    </xf>
    <xf numFmtId="177" fontId="0" fillId="32" borderId="10" xfId="42" applyFont="1" applyFill="1" applyBorder="1" applyAlignment="1">
      <alignment horizontal="center" vertical="top" wrapText="1"/>
    </xf>
    <xf numFmtId="2" fontId="0" fillId="32" borderId="10" xfId="0" applyNumberFormat="1" applyFont="1" applyFill="1" applyBorder="1" applyAlignment="1">
      <alignment horizontal="right" vertical="top" wrapText="1"/>
    </xf>
    <xf numFmtId="177" fontId="0" fillId="32" borderId="10" xfId="42" applyFont="1" applyFill="1" applyBorder="1" applyAlignment="1">
      <alignment vertical="top" wrapText="1"/>
    </xf>
    <xf numFmtId="177" fontId="0" fillId="32" borderId="16" xfId="42" applyFont="1" applyFill="1" applyBorder="1" applyAlignment="1">
      <alignment horizontal="center" vertical="top" wrapText="1"/>
    </xf>
    <xf numFmtId="178" fontId="0" fillId="32" borderId="10" xfId="0" applyNumberFormat="1" applyFont="1" applyFill="1" applyBorder="1" applyAlignment="1">
      <alignment vertical="top" wrapText="1"/>
    </xf>
    <xf numFmtId="4" fontId="0" fillId="32" borderId="10" xfId="0" applyNumberFormat="1" applyFont="1" applyFill="1" applyBorder="1" applyAlignment="1">
      <alignment vertical="top" wrapText="1"/>
    </xf>
    <xf numFmtId="0" fontId="20" fillId="32" borderId="0" xfId="0" applyFont="1" applyFill="1" applyAlignment="1">
      <alignment vertical="top" wrapText="1"/>
    </xf>
    <xf numFmtId="0" fontId="8" fillId="32" borderId="10" xfId="0" applyNumberFormat="1" applyFont="1" applyFill="1" applyBorder="1" applyAlignment="1" applyProtection="1">
      <alignment horizontal="left" vertical="top" wrapText="1"/>
      <protection/>
    </xf>
    <xf numFmtId="177" fontId="0" fillId="32" borderId="10" xfId="0" applyNumberFormat="1" applyFont="1" applyFill="1" applyBorder="1" applyAlignment="1">
      <alignment vertical="top" wrapText="1"/>
    </xf>
    <xf numFmtId="0" fontId="0" fillId="32" borderId="10" xfId="0" applyNumberFormat="1" applyFont="1" applyFill="1" applyBorder="1" applyAlignment="1" applyProtection="1">
      <alignment horizontal="right" vertical="top" wrapText="1"/>
      <protection/>
    </xf>
    <xf numFmtId="2" fontId="0" fillId="32" borderId="10" xfId="0" applyNumberFormat="1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left" vertical="top" wrapText="1"/>
    </xf>
    <xf numFmtId="0" fontId="18" fillId="0" borderId="31" xfId="0" applyFont="1" applyBorder="1" applyAlignment="1">
      <alignment horizontal="center" vertical="top" wrapText="1"/>
    </xf>
    <xf numFmtId="0" fontId="0" fillId="32" borderId="0" xfId="0" applyFont="1" applyFill="1" applyAlignment="1">
      <alignment vertical="top" wrapText="1"/>
    </xf>
    <xf numFmtId="0" fontId="0" fillId="32" borderId="0" xfId="0" applyFont="1" applyFill="1" applyAlignment="1">
      <alignment vertical="top"/>
    </xf>
    <xf numFmtId="1" fontId="0" fillId="32" borderId="0" xfId="0" applyNumberFormat="1" applyFont="1" applyFill="1" applyAlignment="1">
      <alignment vertical="top" wrapText="1"/>
    </xf>
    <xf numFmtId="0" fontId="0" fillId="32" borderId="0" xfId="0" applyFont="1" applyFill="1" applyBorder="1" applyAlignment="1">
      <alignment vertical="top" wrapText="1"/>
    </xf>
    <xf numFmtId="4" fontId="12" fillId="32" borderId="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right" vertical="top" wrapText="1"/>
    </xf>
    <xf numFmtId="177" fontId="8" fillId="32" borderId="0" xfId="0" applyNumberFormat="1" applyFont="1" applyFill="1" applyBorder="1" applyAlignment="1">
      <alignment vertical="top" wrapText="1"/>
    </xf>
    <xf numFmtId="43" fontId="0" fillId="32" borderId="0" xfId="0" applyNumberFormat="1" applyFont="1" applyFill="1" applyAlignment="1">
      <alignment/>
    </xf>
    <xf numFmtId="0" fontId="0" fillId="32" borderId="0" xfId="59" applyFont="1" applyFill="1">
      <alignment/>
      <protection/>
    </xf>
    <xf numFmtId="0" fontId="0" fillId="32" borderId="10" xfId="0" applyNumberFormat="1" applyFont="1" applyFill="1" applyBorder="1" applyAlignment="1" applyProtection="1">
      <alignment horizontal="left" vertical="top" wrapText="1"/>
      <protection/>
    </xf>
    <xf numFmtId="0" fontId="0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right" vertical="top" wrapText="1"/>
    </xf>
    <xf numFmtId="1" fontId="0" fillId="32" borderId="17" xfId="0" applyNumberFormat="1" applyFont="1" applyFill="1" applyBorder="1" applyAlignment="1">
      <alignment horizontal="center" vertical="top" wrapText="1" shrinkToFit="1"/>
    </xf>
    <xf numFmtId="178" fontId="18" fillId="32" borderId="10" xfId="61" applyNumberFormat="1" applyFont="1" applyFill="1" applyBorder="1" applyAlignment="1">
      <alignment horizontal="center" vertical="top" wrapText="1"/>
      <protection/>
    </xf>
    <xf numFmtId="0" fontId="15" fillId="0" borderId="14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left" vertical="top" wrapText="1"/>
    </xf>
    <xf numFmtId="0" fontId="0" fillId="32" borderId="17" xfId="0" applyNumberFormat="1" applyFont="1" applyFill="1" applyBorder="1" applyAlignment="1" applyProtection="1">
      <alignment horizontal="center" vertical="top" wrapText="1"/>
      <protection/>
    </xf>
    <xf numFmtId="0" fontId="0" fillId="32" borderId="10" xfId="0" applyNumberFormat="1" applyFont="1" applyFill="1" applyBorder="1" applyAlignment="1" applyProtection="1">
      <alignment horizontal="center" vertical="top" wrapText="1"/>
      <protection/>
    </xf>
    <xf numFmtId="177" fontId="0" fillId="32" borderId="16" xfId="42" applyFont="1" applyFill="1" applyBorder="1" applyAlignment="1" applyProtection="1">
      <alignment horizontal="center" vertical="top" wrapText="1"/>
      <protection/>
    </xf>
    <xf numFmtId="177" fontId="0" fillId="32" borderId="16" xfId="42" applyFont="1" applyFill="1" applyBorder="1" applyAlignment="1" applyProtection="1" quotePrefix="1">
      <alignment horizontal="center" vertical="top" wrapText="1"/>
      <protection/>
    </xf>
    <xf numFmtId="178" fontId="0" fillId="32" borderId="16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9" xfId="0" applyFont="1" applyFill="1" applyBorder="1" applyAlignment="1">
      <alignment horizontal="right" vertical="top"/>
    </xf>
    <xf numFmtId="0" fontId="0" fillId="32" borderId="23" xfId="0" applyFont="1" applyFill="1" applyBorder="1" applyAlignment="1">
      <alignment vertical="top" wrapText="1"/>
    </xf>
    <xf numFmtId="4" fontId="12" fillId="32" borderId="11" xfId="0" applyNumberFormat="1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right" vertical="top" wrapText="1"/>
    </xf>
    <xf numFmtId="4" fontId="12" fillId="32" borderId="23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vertical="top" wrapText="1"/>
    </xf>
    <xf numFmtId="177" fontId="8" fillId="32" borderId="23" xfId="0" applyNumberFormat="1" applyFont="1" applyFill="1" applyBorder="1" applyAlignment="1">
      <alignment vertical="top" wrapText="1"/>
    </xf>
    <xf numFmtId="177" fontId="8" fillId="32" borderId="11" xfId="0" applyNumberFormat="1" applyFont="1" applyFill="1" applyBorder="1" applyAlignment="1">
      <alignment vertical="top" wrapText="1"/>
    </xf>
    <xf numFmtId="177" fontId="8" fillId="32" borderId="24" xfId="0" applyNumberFormat="1" applyFont="1" applyFill="1" applyBorder="1" applyAlignment="1">
      <alignment vertical="top" wrapText="1"/>
    </xf>
    <xf numFmtId="0" fontId="0" fillId="32" borderId="18" xfId="0" applyFont="1" applyFill="1" applyBorder="1" applyAlignment="1">
      <alignment vertical="top"/>
    </xf>
    <xf numFmtId="10" fontId="13" fillId="32" borderId="19" xfId="0" applyNumberFormat="1" applyFont="1" applyFill="1" applyBorder="1" applyAlignment="1">
      <alignment horizontal="center" vertical="top"/>
    </xf>
    <xf numFmtId="10" fontId="0" fillId="32" borderId="19" xfId="0" applyNumberFormat="1" applyFont="1" applyFill="1" applyBorder="1" applyAlignment="1">
      <alignment horizontal="center" vertical="top"/>
    </xf>
    <xf numFmtId="4" fontId="12" fillId="32" borderId="18" xfId="0" applyNumberFormat="1" applyFont="1" applyFill="1" applyBorder="1" applyAlignment="1">
      <alignment horizontal="center" vertical="top"/>
    </xf>
    <xf numFmtId="4" fontId="12" fillId="32" borderId="19" xfId="0" applyNumberFormat="1" applyFont="1" applyFill="1" applyBorder="1" applyAlignment="1">
      <alignment horizontal="center" vertical="top"/>
    </xf>
    <xf numFmtId="0" fontId="0" fillId="32" borderId="19" xfId="0" applyFont="1" applyFill="1" applyBorder="1" applyAlignment="1">
      <alignment vertical="top"/>
    </xf>
    <xf numFmtId="43" fontId="0" fillId="32" borderId="19" xfId="0" applyNumberFormat="1" applyFont="1" applyFill="1" applyBorder="1" applyAlignment="1">
      <alignment horizontal="center" vertical="center"/>
    </xf>
    <xf numFmtId="43" fontId="0" fillId="32" borderId="35" xfId="0" applyNumberFormat="1" applyFont="1" applyFill="1" applyBorder="1" applyAlignment="1">
      <alignment vertical="top"/>
    </xf>
    <xf numFmtId="0" fontId="0" fillId="32" borderId="36" xfId="0" applyNumberFormat="1" applyFont="1" applyFill="1" applyBorder="1" applyAlignment="1" applyProtection="1">
      <alignment horizontal="center" vertical="top" wrapText="1"/>
      <protection/>
    </xf>
    <xf numFmtId="0" fontId="0" fillId="32" borderId="37" xfId="0" applyNumberFormat="1" applyFont="1" applyFill="1" applyBorder="1" applyAlignment="1" applyProtection="1">
      <alignment horizontal="center" vertical="top" wrapText="1"/>
      <protection/>
    </xf>
    <xf numFmtId="0" fontId="0" fillId="32" borderId="37" xfId="0" applyNumberFormat="1" applyFont="1" applyFill="1" applyBorder="1" applyAlignment="1" applyProtection="1">
      <alignment horizontal="right" vertical="top" wrapText="1"/>
      <protection/>
    </xf>
    <xf numFmtId="177" fontId="0" fillId="32" borderId="38" xfId="42" applyFont="1" applyFill="1" applyBorder="1" applyAlignment="1" applyProtection="1">
      <alignment horizontal="center" vertical="top" wrapText="1"/>
      <protection/>
    </xf>
    <xf numFmtId="2" fontId="0" fillId="32" borderId="37" xfId="0" applyNumberFormat="1" applyFont="1" applyFill="1" applyBorder="1" applyAlignment="1">
      <alignment horizontal="right" vertical="top" wrapText="1"/>
    </xf>
    <xf numFmtId="2" fontId="0" fillId="32" borderId="37" xfId="0" applyNumberFormat="1" applyFont="1" applyFill="1" applyBorder="1" applyAlignment="1">
      <alignment vertical="top" wrapText="1"/>
    </xf>
    <xf numFmtId="177" fontId="0" fillId="32" borderId="37" xfId="42" applyFont="1" applyFill="1" applyBorder="1" applyAlignment="1">
      <alignment horizontal="center" vertical="top" wrapText="1"/>
    </xf>
    <xf numFmtId="177" fontId="0" fillId="32" borderId="38" xfId="42" applyFont="1" applyFill="1" applyBorder="1" applyAlignment="1">
      <alignment horizontal="center" vertical="top" wrapText="1"/>
    </xf>
    <xf numFmtId="177" fontId="0" fillId="32" borderId="39" xfId="42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vertical="top" wrapText="1"/>
    </xf>
    <xf numFmtId="0" fontId="0" fillId="32" borderId="19" xfId="0" applyFont="1" applyFill="1" applyBorder="1" applyAlignment="1">
      <alignment vertical="top" wrapText="1"/>
    </xf>
    <xf numFmtId="0" fontId="8" fillId="32" borderId="19" xfId="0" applyFont="1" applyFill="1" applyBorder="1" applyAlignment="1">
      <alignment horizontal="right" vertical="top" wrapText="1"/>
    </xf>
    <xf numFmtId="177" fontId="8" fillId="32" borderId="35" xfId="0" applyNumberFormat="1" applyFont="1" applyFill="1" applyBorder="1" applyAlignment="1">
      <alignment vertical="top" wrapText="1"/>
    </xf>
    <xf numFmtId="0" fontId="0" fillId="32" borderId="35" xfId="0" applyFont="1" applyFill="1" applyBorder="1" applyAlignment="1">
      <alignment vertical="top" wrapText="1"/>
    </xf>
    <xf numFmtId="4" fontId="12" fillId="32" borderId="35" xfId="0" applyNumberFormat="1" applyFont="1" applyFill="1" applyBorder="1" applyAlignment="1">
      <alignment horizontal="center" vertical="top"/>
    </xf>
    <xf numFmtId="4" fontId="12" fillId="32" borderId="24" xfId="0" applyNumberFormat="1" applyFont="1" applyFill="1" applyBorder="1" applyAlignment="1">
      <alignment horizontal="center" vertical="top" wrapText="1"/>
    </xf>
    <xf numFmtId="0" fontId="8" fillId="32" borderId="40" xfId="0" applyFont="1" applyFill="1" applyBorder="1" applyAlignment="1">
      <alignment horizontal="center" textRotation="90" wrapText="1"/>
    </xf>
    <xf numFmtId="177" fontId="0" fillId="32" borderId="31" xfId="42" applyFont="1" applyFill="1" applyBorder="1" applyAlignment="1">
      <alignment horizontal="center" vertical="top" wrapText="1"/>
    </xf>
    <xf numFmtId="177" fontId="0" fillId="32" borderId="17" xfId="42" applyFont="1" applyFill="1" applyBorder="1" applyAlignment="1">
      <alignment horizontal="center" vertical="top" wrapText="1"/>
    </xf>
    <xf numFmtId="2" fontId="0" fillId="32" borderId="17" xfId="0" applyNumberFormat="1" applyFont="1" applyFill="1" applyBorder="1" applyAlignment="1">
      <alignment horizontal="right" vertical="top" wrapText="1"/>
    </xf>
    <xf numFmtId="177" fontId="0" fillId="32" borderId="17" xfId="42" applyNumberFormat="1" applyFont="1" applyFill="1" applyBorder="1" applyAlignment="1">
      <alignment horizontal="center" vertical="top" wrapText="1"/>
    </xf>
    <xf numFmtId="2" fontId="0" fillId="32" borderId="36" xfId="0" applyNumberFormat="1" applyFont="1" applyFill="1" applyBorder="1" applyAlignment="1">
      <alignment horizontal="right" vertical="top" wrapText="1"/>
    </xf>
    <xf numFmtId="0" fontId="0" fillId="32" borderId="35" xfId="0" applyFont="1" applyFill="1" applyBorder="1" applyAlignment="1">
      <alignment vertical="top"/>
    </xf>
    <xf numFmtId="0" fontId="0" fillId="32" borderId="24" xfId="0" applyFont="1" applyFill="1" applyBorder="1" applyAlignment="1">
      <alignment vertical="top" wrapText="1"/>
    </xf>
    <xf numFmtId="177" fontId="0" fillId="32" borderId="36" xfId="42" applyFont="1" applyFill="1" applyBorder="1" applyAlignment="1">
      <alignment horizontal="center" vertical="top" wrapText="1"/>
    </xf>
    <xf numFmtId="177" fontId="8" fillId="32" borderId="18" xfId="0" applyNumberFormat="1" applyFont="1" applyFill="1" applyBorder="1" applyAlignment="1">
      <alignment vertical="top" wrapText="1"/>
    </xf>
    <xf numFmtId="177" fontId="8" fillId="32" borderId="19" xfId="0" applyNumberFormat="1" applyFont="1" applyFill="1" applyBorder="1" applyAlignment="1">
      <alignment vertical="top" wrapText="1"/>
    </xf>
    <xf numFmtId="0" fontId="13" fillId="32" borderId="0" xfId="0" applyFont="1" applyFill="1" applyAlignment="1">
      <alignment horizontal="center"/>
    </xf>
    <xf numFmtId="177" fontId="13" fillId="32" borderId="0" xfId="42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8" fillId="32" borderId="11" xfId="0" applyFont="1" applyFill="1" applyBorder="1" applyAlignment="1">
      <alignment horizontal="center" textRotation="90" readingOrder="1"/>
    </xf>
    <xf numFmtId="0" fontId="12" fillId="32" borderId="28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12" xfId="0" applyFont="1" applyFill="1" applyBorder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8" fillId="32" borderId="28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29" xfId="0" applyFont="1" applyFill="1" applyBorder="1" applyAlignment="1">
      <alignment/>
    </xf>
    <xf numFmtId="1" fontId="8" fillId="32" borderId="18" xfId="0" applyNumberFormat="1" applyFont="1" applyFill="1" applyBorder="1" applyAlignment="1">
      <alignment horizontal="center"/>
    </xf>
    <xf numFmtId="1" fontId="8" fillId="32" borderId="19" xfId="0" applyNumberFormat="1" applyFont="1" applyFill="1" applyBorder="1" applyAlignment="1">
      <alignment horizontal="center"/>
    </xf>
    <xf numFmtId="1" fontId="8" fillId="32" borderId="35" xfId="0" applyNumberFormat="1" applyFont="1" applyFill="1" applyBorder="1" applyAlignment="1">
      <alignment horizontal="center"/>
    </xf>
    <xf numFmtId="0" fontId="0" fillId="32" borderId="13" xfId="0" applyNumberFormat="1" applyFont="1" applyFill="1" applyBorder="1" applyAlignment="1" applyProtection="1">
      <alignment horizontal="center" vertical="center"/>
      <protection/>
    </xf>
    <xf numFmtId="0" fontId="0" fillId="32" borderId="14" xfId="0" applyNumberFormat="1" applyFont="1" applyFill="1" applyBorder="1" applyAlignment="1" applyProtection="1">
      <alignment horizontal="center" vertical="center"/>
      <protection/>
    </xf>
    <xf numFmtId="0" fontId="8" fillId="32" borderId="14" xfId="0" applyNumberFormat="1" applyFont="1" applyFill="1" applyBorder="1" applyAlignment="1" applyProtection="1">
      <alignment horizontal="center" vertical="center" wrapText="1"/>
      <protection/>
    </xf>
    <xf numFmtId="0" fontId="0" fillId="32" borderId="14" xfId="0" applyNumberFormat="1" applyFont="1" applyFill="1" applyBorder="1" applyAlignment="1" applyProtection="1">
      <alignment horizontal="center" vertical="top"/>
      <protection/>
    </xf>
    <xf numFmtId="178" fontId="0" fillId="32" borderId="14" xfId="42" applyNumberFormat="1" applyFont="1" applyFill="1" applyBorder="1" applyAlignment="1">
      <alignment vertical="top" wrapText="1"/>
    </xf>
    <xf numFmtId="43" fontId="20" fillId="32" borderId="0" xfId="0" applyNumberFormat="1" applyFont="1" applyFill="1" applyAlignment="1">
      <alignment vertical="top" wrapText="1"/>
    </xf>
    <xf numFmtId="178" fontId="0" fillId="0" borderId="10" xfId="42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43" fontId="20" fillId="0" borderId="0" xfId="0" applyNumberFormat="1" applyFont="1" applyFill="1" applyAlignment="1">
      <alignment vertical="top" wrapText="1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32" borderId="0" xfId="59" applyFont="1" applyFill="1" applyAlignment="1">
      <alignment horizontal="right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8" fillId="32" borderId="42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 readingOrder="1"/>
    </xf>
    <xf numFmtId="0" fontId="8" fillId="32" borderId="10" xfId="0" applyFont="1" applyFill="1" applyBorder="1" applyAlignment="1">
      <alignment horizontal="center" textRotation="90" readingOrder="1"/>
    </xf>
    <xf numFmtId="0" fontId="8" fillId="32" borderId="10" xfId="0" applyFont="1" applyFill="1" applyBorder="1" applyAlignment="1">
      <alignment horizontal="center" vertical="center" readingOrder="1"/>
    </xf>
    <xf numFmtId="0" fontId="8" fillId="32" borderId="10" xfId="0" applyFont="1" applyFill="1" applyBorder="1" applyAlignment="1">
      <alignment horizontal="center" textRotation="90"/>
    </xf>
    <xf numFmtId="0" fontId="8" fillId="32" borderId="16" xfId="0" applyFont="1" applyFill="1" applyBorder="1" applyAlignment="1">
      <alignment horizontal="center" textRotation="90"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Font="1" applyBorder="1" applyAlignment="1">
      <alignment horizontal="center" vertical="top" wrapText="1"/>
    </xf>
    <xf numFmtId="1" fontId="8" fillId="32" borderId="43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 vertical="top" wrapText="1"/>
    </xf>
    <xf numFmtId="177" fontId="0" fillId="0" borderId="17" xfId="0" applyNumberFormat="1" applyFont="1" applyFill="1" applyBorder="1" applyAlignment="1">
      <alignment horizontal="center" vertical="top" wrapText="1"/>
    </xf>
    <xf numFmtId="0" fontId="12" fillId="32" borderId="36" xfId="0" applyFont="1" applyFill="1" applyBorder="1" applyAlignment="1">
      <alignment/>
    </xf>
    <xf numFmtId="0" fontId="12" fillId="32" borderId="37" xfId="0" applyFont="1" applyFill="1" applyBorder="1" applyAlignment="1">
      <alignment/>
    </xf>
    <xf numFmtId="0" fontId="12" fillId="32" borderId="37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32" borderId="38" xfId="0" applyFont="1" applyFill="1" applyBorder="1" applyAlignment="1">
      <alignment horizontal="center"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vertical="top" wrapText="1"/>
      <protection/>
    </xf>
    <xf numFmtId="0" fontId="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177" fontId="0" fillId="0" borderId="36" xfId="0" applyNumberFormat="1" applyFont="1" applyFill="1" applyBorder="1" applyAlignment="1">
      <alignment horizontal="center" vertical="top" wrapText="1"/>
    </xf>
    <xf numFmtId="178" fontId="0" fillId="32" borderId="37" xfId="0" applyNumberFormat="1" applyFont="1" applyFill="1" applyBorder="1" applyAlignment="1">
      <alignment vertical="top" wrapText="1"/>
    </xf>
    <xf numFmtId="0" fontId="8" fillId="32" borderId="35" xfId="0" applyFont="1" applyFill="1" applyBorder="1" applyAlignment="1">
      <alignment vertical="center"/>
    </xf>
    <xf numFmtId="178" fontId="0" fillId="32" borderId="19" xfId="0" applyNumberFormat="1" applyFont="1" applyFill="1" applyBorder="1" applyAlignment="1">
      <alignment vertical="top" wrapText="1"/>
    </xf>
    <xf numFmtId="177" fontId="8" fillId="32" borderId="43" xfId="0" applyNumberFormat="1" applyFont="1" applyFill="1" applyBorder="1" applyAlignment="1">
      <alignment vertical="center"/>
    </xf>
    <xf numFmtId="177" fontId="8" fillId="32" borderId="19" xfId="0" applyNumberFormat="1" applyFont="1" applyFill="1" applyBorder="1" applyAlignment="1">
      <alignment vertical="center"/>
    </xf>
    <xf numFmtId="177" fontId="8" fillId="32" borderId="35" xfId="0" applyNumberFormat="1" applyFont="1" applyFill="1" applyBorder="1" applyAlignment="1">
      <alignment vertical="center"/>
    </xf>
    <xf numFmtId="0" fontId="8" fillId="32" borderId="23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4" fontId="12" fillId="32" borderId="11" xfId="0" applyNumberFormat="1" applyFont="1" applyFill="1" applyBorder="1" applyAlignment="1">
      <alignment horizontal="center"/>
    </xf>
    <xf numFmtId="4" fontId="12" fillId="32" borderId="24" xfId="0" applyNumberFormat="1" applyFont="1" applyFill="1" applyBorder="1" applyAlignment="1">
      <alignment horizontal="center"/>
    </xf>
    <xf numFmtId="4" fontId="12" fillId="32" borderId="23" xfId="0" applyNumberFormat="1" applyFont="1" applyFill="1" applyBorder="1" applyAlignment="1">
      <alignment horizontal="center"/>
    </xf>
    <xf numFmtId="0" fontId="8" fillId="32" borderId="24" xfId="0" applyFont="1" applyFill="1" applyBorder="1" applyAlignment="1">
      <alignment/>
    </xf>
    <xf numFmtId="177" fontId="8" fillId="32" borderId="44" xfId="0" applyNumberFormat="1" applyFont="1" applyFill="1" applyBorder="1" applyAlignment="1">
      <alignment/>
    </xf>
    <xf numFmtId="177" fontId="8" fillId="32" borderId="11" xfId="0" applyNumberFormat="1" applyFont="1" applyFill="1" applyBorder="1" applyAlignment="1">
      <alignment/>
    </xf>
    <xf numFmtId="177" fontId="8" fillId="32" borderId="24" xfId="0" applyNumberFormat="1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right"/>
    </xf>
    <xf numFmtId="10" fontId="0" fillId="32" borderId="19" xfId="0" applyNumberFormat="1" applyFont="1" applyFill="1" applyBorder="1" applyAlignment="1">
      <alignment horizontal="center"/>
    </xf>
    <xf numFmtId="4" fontId="13" fillId="32" borderId="35" xfId="0" applyNumberFormat="1" applyFont="1" applyFill="1" applyBorder="1" applyAlignment="1">
      <alignment horizontal="center"/>
    </xf>
    <xf numFmtId="4" fontId="13" fillId="32" borderId="18" xfId="0" applyNumberFormat="1" applyFont="1" applyFill="1" applyBorder="1" applyAlignment="1">
      <alignment horizontal="center"/>
    </xf>
    <xf numFmtId="4" fontId="13" fillId="32" borderId="19" xfId="0" applyNumberFormat="1" applyFont="1" applyFill="1" applyBorder="1" applyAlignment="1">
      <alignment horizontal="center"/>
    </xf>
    <xf numFmtId="0" fontId="0" fillId="32" borderId="35" xfId="0" applyFont="1" applyFill="1" applyBorder="1" applyAlignment="1">
      <alignment/>
    </xf>
    <xf numFmtId="0" fontId="0" fillId="32" borderId="43" xfId="0" applyFont="1" applyFill="1" applyBorder="1" applyAlignment="1">
      <alignment/>
    </xf>
    <xf numFmtId="43" fontId="0" fillId="32" borderId="35" xfId="0" applyNumberFormat="1" applyFont="1" applyFill="1" applyBorder="1" applyAlignment="1">
      <alignment/>
    </xf>
    <xf numFmtId="0" fontId="22" fillId="32" borderId="30" xfId="0" applyNumberFormat="1" applyFont="1" applyFill="1" applyBorder="1" applyAlignment="1" applyProtection="1">
      <alignment horizontal="center" vertical="center"/>
      <protection/>
    </xf>
    <xf numFmtId="178" fontId="0" fillId="32" borderId="10" xfId="42" applyNumberFormat="1" applyFont="1" applyFill="1" applyBorder="1" applyAlignment="1">
      <alignment vertical="top" wrapText="1"/>
    </xf>
    <xf numFmtId="177" fontId="20" fillId="32" borderId="0" xfId="0" applyNumberFormat="1" applyFont="1" applyFill="1" applyAlignment="1">
      <alignment vertical="top" wrapText="1"/>
    </xf>
    <xf numFmtId="43" fontId="8" fillId="32" borderId="0" xfId="0" applyNumberFormat="1" applyFont="1" applyFill="1" applyAlignment="1">
      <alignment/>
    </xf>
    <xf numFmtId="0" fontId="5" fillId="0" borderId="17" xfId="0" applyFont="1" applyBorder="1" applyAlignment="1">
      <alignment horizontal="center" vertical="top" wrapText="1"/>
    </xf>
    <xf numFmtId="2" fontId="0" fillId="32" borderId="10" xfId="67" applyNumberFormat="1" applyFont="1" applyFill="1" applyBorder="1" applyAlignment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12" fillId="32" borderId="12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Font="1" applyBorder="1" applyAlignment="1">
      <alignment horizontal="center" vertical="top" wrapText="1"/>
    </xf>
    <xf numFmtId="178" fontId="0" fillId="32" borderId="17" xfId="42" applyNumberFormat="1" applyFont="1" applyFill="1" applyBorder="1" applyAlignment="1">
      <alignment vertical="top" wrapText="1"/>
    </xf>
    <xf numFmtId="178" fontId="0" fillId="32" borderId="36" xfId="42" applyNumberFormat="1" applyFont="1" applyFill="1" applyBorder="1" applyAlignment="1">
      <alignment vertical="top" wrapText="1"/>
    </xf>
    <xf numFmtId="178" fontId="0" fillId="32" borderId="37" xfId="42" applyNumberFormat="1" applyFont="1" applyFill="1" applyBorder="1" applyAlignment="1">
      <alignment vertical="top" wrapText="1"/>
    </xf>
    <xf numFmtId="177" fontId="0" fillId="32" borderId="37" xfId="42" applyFont="1" applyFill="1" applyBorder="1" applyAlignment="1">
      <alignment vertical="top" wrapText="1"/>
    </xf>
    <xf numFmtId="177" fontId="8" fillId="32" borderId="23" xfId="0" applyNumberFormat="1" applyFont="1" applyFill="1" applyBorder="1" applyAlignment="1">
      <alignment/>
    </xf>
    <xf numFmtId="177" fontId="8" fillId="32" borderId="18" xfId="0" applyNumberFormat="1" applyFont="1" applyFill="1" applyBorder="1" applyAlignment="1">
      <alignment vertical="center"/>
    </xf>
    <xf numFmtId="0" fontId="0" fillId="32" borderId="10" xfId="67" applyFont="1" applyFill="1" applyBorder="1" applyAlignment="1">
      <alignment horizontal="left" vertical="top" wrapText="1"/>
      <protection/>
    </xf>
    <xf numFmtId="177" fontId="5" fillId="32" borderId="16" xfId="42" applyFont="1" applyFill="1" applyBorder="1" applyAlignment="1">
      <alignment horizontal="center" vertical="top" wrapText="1"/>
    </xf>
    <xf numFmtId="0" fontId="0" fillId="32" borderId="37" xfId="0" applyNumberFormat="1" applyFont="1" applyFill="1" applyBorder="1" applyAlignment="1" applyProtection="1">
      <alignment horizontal="left" vertical="top" wrapText="1"/>
      <protection/>
    </xf>
    <xf numFmtId="49" fontId="0" fillId="32" borderId="10" xfId="0" applyNumberFormat="1" applyFont="1" applyFill="1" applyBorder="1" applyAlignment="1">
      <alignment horizontal="center" vertical="top" wrapText="1"/>
    </xf>
    <xf numFmtId="49" fontId="0" fillId="32" borderId="37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2" fontId="0" fillId="32" borderId="15" xfId="67" applyNumberFormat="1" applyFont="1" applyFill="1" applyBorder="1" applyAlignment="1">
      <alignment horizontal="center" vertical="top" wrapText="1"/>
      <protection/>
    </xf>
    <xf numFmtId="0" fontId="0" fillId="32" borderId="37" xfId="67" applyFont="1" applyFill="1" applyBorder="1" applyAlignment="1">
      <alignment horizontal="left" vertical="top" wrapText="1"/>
      <protection/>
    </xf>
    <xf numFmtId="2" fontId="0" fillId="32" borderId="39" xfId="67" applyNumberFormat="1" applyFont="1" applyFill="1" applyBorder="1" applyAlignment="1">
      <alignment horizontal="center" vertical="top" wrapText="1"/>
      <protection/>
    </xf>
    <xf numFmtId="177" fontId="0" fillId="0" borderId="38" xfId="42" applyFont="1" applyFill="1" applyBorder="1" applyAlignment="1">
      <alignment horizontal="center" vertical="top" wrapText="1"/>
    </xf>
    <xf numFmtId="49" fontId="0" fillId="32" borderId="32" xfId="0" applyNumberFormat="1" applyFont="1" applyFill="1" applyBorder="1" applyAlignment="1">
      <alignment horizontal="center" vertical="top" wrapText="1"/>
    </xf>
    <xf numFmtId="0" fontId="0" fillId="32" borderId="31" xfId="0" applyNumberFormat="1" applyFont="1" applyFill="1" applyBorder="1" applyAlignment="1" applyProtection="1">
      <alignment horizontal="center" vertical="top" wrapText="1"/>
      <protection/>
    </xf>
    <xf numFmtId="2" fontId="0" fillId="32" borderId="34" xfId="67" applyNumberFormat="1" applyFont="1" applyFill="1" applyBorder="1" applyAlignment="1">
      <alignment horizontal="center" vertical="top" wrapText="1"/>
      <protection/>
    </xf>
    <xf numFmtId="177" fontId="0" fillId="0" borderId="33" xfId="42" applyFont="1" applyFill="1" applyBorder="1" applyAlignment="1">
      <alignment horizontal="center" vertical="top" wrapText="1"/>
    </xf>
    <xf numFmtId="177" fontId="5" fillId="0" borderId="17" xfId="0" applyNumberFormat="1" applyFont="1" applyFill="1" applyBorder="1" applyAlignment="1">
      <alignment horizontal="center" vertical="top" wrapText="1"/>
    </xf>
    <xf numFmtId="178" fontId="0" fillId="32" borderId="36" xfId="0" applyNumberFormat="1" applyFont="1" applyFill="1" applyBorder="1" applyAlignment="1">
      <alignment vertical="top" wrapText="1"/>
    </xf>
    <xf numFmtId="0" fontId="0" fillId="32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" fontId="0" fillId="32" borderId="14" xfId="67" applyNumberFormat="1" applyFont="1" applyFill="1" applyBorder="1" applyAlignment="1">
      <alignment horizontal="center" vertical="top" wrapText="1"/>
      <protection/>
    </xf>
    <xf numFmtId="43" fontId="0" fillId="32" borderId="0" xfId="0" applyNumberFormat="1" applyFont="1" applyFill="1" applyAlignment="1">
      <alignment vertical="top" wrapText="1"/>
    </xf>
    <xf numFmtId="0" fontId="0" fillId="0" borderId="37" xfId="0" applyNumberFormat="1" applyFont="1" applyFill="1" applyBorder="1" applyAlignment="1" applyProtection="1">
      <alignment vertical="top" wrapText="1"/>
      <protection/>
    </xf>
    <xf numFmtId="0" fontId="0" fillId="0" borderId="38" xfId="0" applyNumberFormat="1" applyFont="1" applyFill="1" applyBorder="1" applyAlignment="1" applyProtection="1">
      <alignment horizontal="center" vertical="top" wrapText="1"/>
      <protection/>
    </xf>
    <xf numFmtId="178" fontId="0" fillId="0" borderId="37" xfId="42" applyNumberFormat="1" applyFont="1" applyFill="1" applyBorder="1" applyAlignment="1">
      <alignment vertical="top" wrapText="1"/>
    </xf>
    <xf numFmtId="177" fontId="0" fillId="0" borderId="39" xfId="42" applyFont="1" applyFill="1" applyBorder="1" applyAlignment="1">
      <alignment horizontal="center" vertical="top" wrapText="1"/>
    </xf>
    <xf numFmtId="177" fontId="0" fillId="0" borderId="37" xfId="42" applyFont="1" applyFill="1" applyBorder="1" applyAlignment="1">
      <alignment horizontal="center" vertical="top" wrapText="1"/>
    </xf>
    <xf numFmtId="177" fontId="0" fillId="0" borderId="36" xfId="42" applyFont="1" applyFill="1" applyBorder="1" applyAlignment="1">
      <alignment horizontal="center" vertical="top" wrapText="1"/>
    </xf>
    <xf numFmtId="0" fontId="0" fillId="32" borderId="0" xfId="65" applyFont="1" applyFill="1">
      <alignment/>
      <protection/>
    </xf>
    <xf numFmtId="0" fontId="0" fillId="32" borderId="0" xfId="65" applyFont="1" applyFill="1" applyAlignment="1">
      <alignment horizontal="center"/>
      <protection/>
    </xf>
    <xf numFmtId="0" fontId="0" fillId="0" borderId="0" xfId="65" applyFo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32" borderId="0" xfId="60" applyFont="1" applyFill="1" applyAlignment="1">
      <alignment horizontal="right"/>
      <protection/>
    </xf>
    <xf numFmtId="0" fontId="0" fillId="32" borderId="0" xfId="60" applyFont="1" applyFill="1">
      <alignment/>
      <protection/>
    </xf>
    <xf numFmtId="14" fontId="0" fillId="32" borderId="0" xfId="65" applyNumberFormat="1" applyFont="1" applyFill="1" applyAlignment="1">
      <alignment horizontal="left"/>
      <protection/>
    </xf>
    <xf numFmtId="0" fontId="8" fillId="32" borderId="0" xfId="65" applyFont="1" applyFill="1">
      <alignment/>
      <protection/>
    </xf>
    <xf numFmtId="177" fontId="8" fillId="32" borderId="24" xfId="65" applyNumberFormat="1" applyFont="1" applyFill="1" applyBorder="1">
      <alignment/>
      <protection/>
    </xf>
    <xf numFmtId="177" fontId="8" fillId="32" borderId="11" xfId="65" applyNumberFormat="1" applyFont="1" applyFill="1" applyBorder="1">
      <alignment/>
      <protection/>
    </xf>
    <xf numFmtId="177" fontId="8" fillId="32" borderId="44" xfId="65" applyNumberFormat="1" applyFont="1" applyFill="1" applyBorder="1">
      <alignment/>
      <protection/>
    </xf>
    <xf numFmtId="0" fontId="8" fillId="32" borderId="24" xfId="65" applyFont="1" applyFill="1" applyBorder="1">
      <alignment/>
      <protection/>
    </xf>
    <xf numFmtId="0" fontId="8" fillId="32" borderId="11" xfId="65" applyFont="1" applyFill="1" applyBorder="1">
      <alignment/>
      <protection/>
    </xf>
    <xf numFmtId="4" fontId="12" fillId="32" borderId="11" xfId="65" applyNumberFormat="1" applyFont="1" applyFill="1" applyBorder="1" applyAlignment="1">
      <alignment horizontal="center"/>
      <protection/>
    </xf>
    <xf numFmtId="4" fontId="12" fillId="32" borderId="23" xfId="65" applyNumberFormat="1" applyFont="1" applyFill="1" applyBorder="1" applyAlignment="1">
      <alignment horizontal="center"/>
      <protection/>
    </xf>
    <xf numFmtId="4" fontId="12" fillId="32" borderId="24" xfId="65" applyNumberFormat="1" applyFont="1" applyFill="1" applyBorder="1" applyAlignment="1">
      <alignment horizontal="center"/>
      <protection/>
    </xf>
    <xf numFmtId="0" fontId="8" fillId="32" borderId="11" xfId="65" applyFont="1" applyFill="1" applyBorder="1" applyAlignment="1">
      <alignment horizontal="right"/>
      <protection/>
    </xf>
    <xf numFmtId="0" fontId="8" fillId="32" borderId="23" xfId="65" applyFont="1" applyFill="1" applyBorder="1">
      <alignment/>
      <protection/>
    </xf>
    <xf numFmtId="43" fontId="0" fillId="32" borderId="35" xfId="65" applyNumberFormat="1" applyFont="1" applyFill="1" applyBorder="1">
      <alignment/>
      <protection/>
    </xf>
    <xf numFmtId="0" fontId="0" fillId="32" borderId="19" xfId="65" applyFont="1" applyFill="1" applyBorder="1">
      <alignment/>
      <protection/>
    </xf>
    <xf numFmtId="43" fontId="0" fillId="32" borderId="19" xfId="65" applyNumberFormat="1" applyFont="1" applyFill="1" applyBorder="1" applyAlignment="1">
      <alignment horizontal="center" vertical="center"/>
      <protection/>
    </xf>
    <xf numFmtId="0" fontId="0" fillId="32" borderId="43" xfId="65" applyFont="1" applyFill="1" applyBorder="1">
      <alignment/>
      <protection/>
    </xf>
    <xf numFmtId="0" fontId="0" fillId="32" borderId="35" xfId="65" applyFont="1" applyFill="1" applyBorder="1">
      <alignment/>
      <protection/>
    </xf>
    <xf numFmtId="4" fontId="13" fillId="32" borderId="19" xfId="65" applyNumberFormat="1" applyFont="1" applyFill="1" applyBorder="1" applyAlignment="1">
      <alignment horizontal="center"/>
      <protection/>
    </xf>
    <xf numFmtId="4" fontId="13" fillId="32" borderId="18" xfId="65" applyNumberFormat="1" applyFont="1" applyFill="1" applyBorder="1" applyAlignment="1">
      <alignment horizontal="center"/>
      <protection/>
    </xf>
    <xf numFmtId="4" fontId="13" fillId="32" borderId="35" xfId="65" applyNumberFormat="1" applyFont="1" applyFill="1" applyBorder="1" applyAlignment="1">
      <alignment horizontal="center"/>
      <protection/>
    </xf>
    <xf numFmtId="10" fontId="0" fillId="32" borderId="19" xfId="65" applyNumberFormat="1" applyFont="1" applyFill="1" applyBorder="1" applyAlignment="1">
      <alignment horizontal="center"/>
      <protection/>
    </xf>
    <xf numFmtId="0" fontId="0" fillId="32" borderId="19" xfId="65" applyFont="1" applyFill="1" applyBorder="1" applyAlignment="1">
      <alignment horizontal="right"/>
      <protection/>
    </xf>
    <xf numFmtId="0" fontId="0" fillId="32" borderId="19" xfId="65" applyFont="1" applyFill="1" applyBorder="1" applyAlignment="1">
      <alignment horizontal="right" vertical="top"/>
      <protection/>
    </xf>
    <xf numFmtId="0" fontId="0" fillId="32" borderId="18" xfId="65" applyFont="1" applyFill="1" applyBorder="1">
      <alignment/>
      <protection/>
    </xf>
    <xf numFmtId="177" fontId="8" fillId="32" borderId="35" xfId="65" applyNumberFormat="1" applyFont="1" applyFill="1" applyBorder="1" applyAlignment="1">
      <alignment vertical="center"/>
      <protection/>
    </xf>
    <xf numFmtId="177" fontId="8" fillId="32" borderId="19" xfId="65" applyNumberFormat="1" applyFont="1" applyFill="1" applyBorder="1" applyAlignment="1">
      <alignment vertical="center"/>
      <protection/>
    </xf>
    <xf numFmtId="177" fontId="8" fillId="32" borderId="43" xfId="65" applyNumberFormat="1" applyFont="1" applyFill="1" applyBorder="1" applyAlignment="1">
      <alignment vertical="center"/>
      <protection/>
    </xf>
    <xf numFmtId="0" fontId="8" fillId="32" borderId="35" xfId="65" applyFont="1" applyFill="1" applyBorder="1" applyAlignment="1">
      <alignment vertical="center"/>
      <protection/>
    </xf>
    <xf numFmtId="0" fontId="8" fillId="32" borderId="19" xfId="65" applyFont="1" applyFill="1" applyBorder="1" applyAlignment="1">
      <alignment vertical="center"/>
      <protection/>
    </xf>
    <xf numFmtId="0" fontId="8" fillId="32" borderId="18" xfId="65" applyFont="1" applyFill="1" applyBorder="1" applyAlignment="1">
      <alignment vertical="center"/>
      <protection/>
    </xf>
    <xf numFmtId="0" fontId="8" fillId="32" borderId="19" xfId="65" applyFont="1" applyFill="1" applyBorder="1" applyAlignment="1">
      <alignment horizontal="right" vertical="center"/>
      <protection/>
    </xf>
    <xf numFmtId="0" fontId="20" fillId="32" borderId="0" xfId="65" applyFont="1" applyFill="1" applyAlignment="1">
      <alignment vertical="top" wrapText="1"/>
      <protection/>
    </xf>
    <xf numFmtId="43" fontId="20" fillId="32" borderId="0" xfId="65" applyNumberFormat="1" applyFont="1" applyFill="1" applyAlignment="1">
      <alignment vertical="top" wrapText="1"/>
      <protection/>
    </xf>
    <xf numFmtId="177" fontId="0" fillId="32" borderId="38" xfId="44" applyFont="1" applyFill="1" applyBorder="1" applyAlignment="1">
      <alignment horizontal="center" vertical="top" wrapText="1"/>
    </xf>
    <xf numFmtId="177" fontId="0" fillId="32" borderId="37" xfId="44" applyFont="1" applyFill="1" applyBorder="1" applyAlignment="1">
      <alignment horizontal="center" vertical="top" wrapText="1"/>
    </xf>
    <xf numFmtId="177" fontId="0" fillId="32" borderId="39" xfId="44" applyFont="1" applyFill="1" applyBorder="1" applyAlignment="1">
      <alignment horizontal="center" vertical="top" wrapText="1"/>
    </xf>
    <xf numFmtId="177" fontId="0" fillId="32" borderId="37" xfId="65" applyNumberFormat="1" applyFont="1" applyFill="1" applyBorder="1" applyAlignment="1">
      <alignment vertical="top" wrapText="1"/>
      <protection/>
    </xf>
    <xf numFmtId="2" fontId="0" fillId="32" borderId="37" xfId="65" applyNumberFormat="1" applyFont="1" applyFill="1" applyBorder="1" applyAlignment="1">
      <alignment horizontal="right" vertical="top" wrapText="1"/>
      <protection/>
    </xf>
    <xf numFmtId="177" fontId="0" fillId="32" borderId="36" xfId="44" applyFont="1" applyFill="1" applyBorder="1" applyAlignment="1">
      <alignment horizontal="center" vertical="top" wrapText="1"/>
    </xf>
    <xf numFmtId="0" fontId="5" fillId="0" borderId="26" xfId="64" applyFont="1" applyFill="1" applyBorder="1" applyAlignment="1">
      <alignment horizontal="center" vertical="center" wrapText="1"/>
      <protection/>
    </xf>
    <xf numFmtId="0" fontId="5" fillId="0" borderId="26" xfId="64" applyFont="1" applyFill="1" applyBorder="1" applyAlignment="1">
      <alignment horizontal="left" vertical="center" wrapText="1"/>
      <protection/>
    </xf>
    <xf numFmtId="49" fontId="0" fillId="32" borderId="37" xfId="65" applyNumberFormat="1" applyFont="1" applyFill="1" applyBorder="1" applyAlignment="1">
      <alignment horizontal="center" vertical="top" wrapText="1"/>
      <protection/>
    </xf>
    <xf numFmtId="0" fontId="0" fillId="32" borderId="17" xfId="65" applyFont="1" applyFill="1" applyBorder="1" applyAlignment="1">
      <alignment horizontal="center" vertical="top" wrapText="1"/>
      <protection/>
    </xf>
    <xf numFmtId="177" fontId="0" fillId="32" borderId="16" xfId="44" applyFont="1" applyFill="1" applyBorder="1" applyAlignment="1">
      <alignment horizontal="center" vertical="top" wrapText="1"/>
    </xf>
    <xf numFmtId="177" fontId="0" fillId="32" borderId="10" xfId="44" applyFont="1" applyFill="1" applyBorder="1" applyAlignment="1">
      <alignment horizontal="center" vertical="top" wrapText="1"/>
    </xf>
    <xf numFmtId="177" fontId="0" fillId="32" borderId="15" xfId="44" applyFont="1" applyFill="1" applyBorder="1" applyAlignment="1">
      <alignment horizontal="center" vertical="top" wrapText="1"/>
    </xf>
    <xf numFmtId="177" fontId="0" fillId="0" borderId="10" xfId="44" applyFont="1" applyFill="1" applyBorder="1" applyAlignment="1">
      <alignment vertical="top" wrapText="1"/>
    </xf>
    <xf numFmtId="177" fontId="0" fillId="32" borderId="17" xfId="44" applyFont="1" applyFill="1" applyBorder="1" applyAlignment="1">
      <alignment horizontal="center" vertical="top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top" wrapText="1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49" fontId="0" fillId="32" borderId="10" xfId="65" applyNumberFormat="1" applyFont="1" applyFill="1" applyBorder="1" applyAlignment="1">
      <alignment horizontal="center" vertical="top" wrapText="1"/>
      <protection/>
    </xf>
    <xf numFmtId="178" fontId="0" fillId="32" borderId="10" xfId="65" applyNumberFormat="1" applyFont="1" applyFill="1" applyBorder="1" applyAlignment="1">
      <alignment vertical="top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left"/>
      <protection/>
    </xf>
    <xf numFmtId="0" fontId="8" fillId="0" borderId="16" xfId="65" applyFont="1" applyFill="1" applyBorder="1" applyAlignment="1">
      <alignment horizontal="center" vertical="top" wrapText="1"/>
      <protection/>
    </xf>
    <xf numFmtId="0" fontId="8" fillId="0" borderId="10" xfId="65" applyFont="1" applyFill="1" applyBorder="1" applyAlignment="1">
      <alignment horizontal="center" vertical="top" wrapText="1"/>
      <protection/>
    </xf>
    <xf numFmtId="0" fontId="8" fillId="0" borderId="10" xfId="65" applyFont="1" applyFill="1" applyBorder="1" applyAlignment="1">
      <alignment horizontal="justify" vertical="top" wrapText="1"/>
      <protection/>
    </xf>
    <xf numFmtId="0" fontId="23" fillId="0" borderId="10" xfId="65" applyFont="1" applyFill="1" applyBorder="1" applyAlignment="1">
      <alignment horizontal="center" vertical="top" wrapText="1"/>
      <protection/>
    </xf>
    <xf numFmtId="2" fontId="0" fillId="33" borderId="10" xfId="65" applyNumberFormat="1" applyFont="1" applyFill="1" applyBorder="1" applyAlignment="1">
      <alignment horizontal="center" vertical="top" wrapText="1"/>
      <protection/>
    </xf>
    <xf numFmtId="178" fontId="0" fillId="0" borderId="10" xfId="44" applyNumberFormat="1" applyFont="1" applyFill="1" applyBorder="1" applyAlignment="1">
      <alignment vertical="top" wrapText="1"/>
    </xf>
    <xf numFmtId="2" fontId="0" fillId="33" borderId="17" xfId="65" applyNumberFormat="1" applyFont="1" applyFill="1" applyBorder="1" applyAlignment="1">
      <alignment horizontal="center" vertical="top" wrapText="1"/>
      <protection/>
    </xf>
    <xf numFmtId="0" fontId="0" fillId="0" borderId="16" xfId="65" applyFont="1" applyFill="1" applyBorder="1" applyAlignment="1">
      <alignment horizontal="center" vertical="top" wrapText="1"/>
      <protection/>
    </xf>
    <xf numFmtId="0" fontId="0" fillId="0" borderId="10" xfId="65" applyFont="1" applyFill="1" applyBorder="1" applyAlignment="1">
      <alignment horizontal="left" vertical="top" wrapText="1"/>
      <protection/>
    </xf>
    <xf numFmtId="0" fontId="0" fillId="32" borderId="17" xfId="65" applyNumberFormat="1" applyFont="1" applyFill="1" applyBorder="1" applyAlignment="1" applyProtection="1">
      <alignment horizontal="center" vertical="top" wrapText="1"/>
      <protection/>
    </xf>
    <xf numFmtId="178" fontId="0" fillId="32" borderId="10" xfId="44" applyNumberFormat="1" applyFont="1" applyFill="1" applyBorder="1" applyAlignment="1">
      <alignment vertical="top" wrapText="1"/>
    </xf>
    <xf numFmtId="178" fontId="0" fillId="0" borderId="10" xfId="65" applyNumberFormat="1" applyFont="1" applyFill="1" applyBorder="1" applyAlignment="1">
      <alignment vertical="top" wrapText="1"/>
      <protection/>
    </xf>
    <xf numFmtId="0" fontId="0" fillId="32" borderId="17" xfId="60" applyFont="1" applyFill="1" applyBorder="1" applyAlignment="1">
      <alignment horizontal="center" vertical="top" wrapText="1"/>
      <protection/>
    </xf>
    <xf numFmtId="0" fontId="27" fillId="0" borderId="45" xfId="64" applyFont="1" applyFill="1" applyBorder="1" applyAlignment="1">
      <alignment horizontal="center" vertical="top" wrapText="1"/>
      <protection/>
    </xf>
    <xf numFmtId="0" fontId="27" fillId="0" borderId="10" xfId="64" applyFont="1" applyFill="1" applyBorder="1" applyAlignment="1">
      <alignment horizontal="center" vertical="top" wrapText="1"/>
      <protection/>
    </xf>
    <xf numFmtId="0" fontId="0" fillId="32" borderId="10" xfId="60" applyFont="1" applyFill="1" applyBorder="1" applyAlignment="1">
      <alignment horizontal="center" vertical="top" wrapText="1"/>
      <protection/>
    </xf>
    <xf numFmtId="0" fontId="0" fillId="0" borderId="10" xfId="65" applyFont="1" applyFill="1" applyBorder="1" applyAlignment="1">
      <alignment vertical="top" wrapText="1"/>
      <protection/>
    </xf>
    <xf numFmtId="177" fontId="0" fillId="0" borderId="17" xfId="44" applyFont="1" applyFill="1" applyBorder="1" applyAlignment="1">
      <alignment horizontal="center" vertical="top" wrapText="1"/>
    </xf>
    <xf numFmtId="2" fontId="0" fillId="0" borderId="10" xfId="65" applyNumberFormat="1" applyFont="1" applyBorder="1" applyAlignment="1">
      <alignment horizontal="center" vertical="top" wrapText="1"/>
      <protection/>
    </xf>
    <xf numFmtId="0" fontId="5" fillId="0" borderId="37" xfId="64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23" fillId="0" borderId="10" xfId="65" applyFont="1" applyFill="1" applyBorder="1" applyAlignment="1">
      <alignment horizontal="left" vertical="top" wrapText="1"/>
      <protection/>
    </xf>
    <xf numFmtId="2" fontId="0" fillId="0" borderId="46" xfId="65" applyNumberFormat="1" applyFont="1" applyBorder="1" applyAlignment="1">
      <alignment horizontal="center" vertical="top" wrapText="1"/>
      <protection/>
    </xf>
    <xf numFmtId="177" fontId="0" fillId="32" borderId="30" xfId="44" applyFont="1" applyFill="1" applyBorder="1" applyAlignment="1">
      <alignment horizontal="center" vertical="top" wrapText="1"/>
    </xf>
    <xf numFmtId="177" fontId="0" fillId="32" borderId="14" xfId="44" applyFont="1" applyFill="1" applyBorder="1" applyAlignment="1">
      <alignment horizontal="center" vertical="top" wrapText="1"/>
    </xf>
    <xf numFmtId="177" fontId="0" fillId="32" borderId="47" xfId="44" applyFont="1" applyFill="1" applyBorder="1" applyAlignment="1">
      <alignment horizontal="center" vertical="top" wrapText="1"/>
    </xf>
    <xf numFmtId="178" fontId="0" fillId="32" borderId="14" xfId="44" applyNumberFormat="1" applyFont="1" applyFill="1" applyBorder="1" applyAlignment="1">
      <alignment vertical="top" wrapText="1"/>
    </xf>
    <xf numFmtId="177" fontId="0" fillId="32" borderId="13" xfId="44" applyFont="1" applyFill="1" applyBorder="1" applyAlignment="1">
      <alignment horizontal="center" vertical="top" wrapText="1"/>
    </xf>
    <xf numFmtId="0" fontId="8" fillId="0" borderId="30" xfId="65" applyFont="1" applyFill="1" applyBorder="1" applyAlignment="1">
      <alignment horizontal="center" vertical="top" wrapText="1"/>
      <protection/>
    </xf>
    <xf numFmtId="0" fontId="8" fillId="0" borderId="14" xfId="65" applyFont="1" applyFill="1" applyBorder="1" applyAlignment="1">
      <alignment horizontal="center" vertical="top" wrapText="1"/>
      <protection/>
    </xf>
    <xf numFmtId="0" fontId="8" fillId="0" borderId="14" xfId="65" applyFont="1" applyFill="1" applyBorder="1" applyAlignment="1">
      <alignment horizontal="justify" vertical="top" wrapText="1"/>
      <protection/>
    </xf>
    <xf numFmtId="0" fontId="23" fillId="0" borderId="14" xfId="65" applyFont="1" applyFill="1" applyBorder="1" applyAlignment="1">
      <alignment horizontal="center" vertical="top" wrapText="1"/>
      <protection/>
    </xf>
    <xf numFmtId="0" fontId="0" fillId="32" borderId="14" xfId="65" applyNumberFormat="1" applyFont="1" applyFill="1" applyBorder="1" applyAlignment="1" applyProtection="1">
      <alignment horizontal="center" vertical="top" wrapText="1"/>
      <protection/>
    </xf>
    <xf numFmtId="0" fontId="0" fillId="32" borderId="13" xfId="65" applyNumberFormat="1" applyFont="1" applyFill="1" applyBorder="1" applyAlignment="1" applyProtection="1">
      <alignment horizontal="center" vertical="top" wrapText="1"/>
      <protection/>
    </xf>
    <xf numFmtId="1" fontId="8" fillId="32" borderId="35" xfId="65" applyNumberFormat="1" applyFont="1" applyFill="1" applyBorder="1" applyAlignment="1">
      <alignment horizontal="center"/>
      <protection/>
    </xf>
    <xf numFmtId="1" fontId="8" fillId="32" borderId="19" xfId="65" applyNumberFormat="1" applyFont="1" applyFill="1" applyBorder="1" applyAlignment="1">
      <alignment horizontal="center"/>
      <protection/>
    </xf>
    <xf numFmtId="1" fontId="8" fillId="32" borderId="43" xfId="65" applyNumberFormat="1" applyFont="1" applyFill="1" applyBorder="1" applyAlignment="1">
      <alignment horizontal="center"/>
      <protection/>
    </xf>
    <xf numFmtId="1" fontId="8" fillId="32" borderId="22" xfId="65" applyNumberFormat="1" applyFont="1" applyFill="1" applyBorder="1" applyAlignment="1">
      <alignment horizontal="center"/>
      <protection/>
    </xf>
    <xf numFmtId="1" fontId="8" fillId="32" borderId="21" xfId="65" applyNumberFormat="1" applyFont="1" applyFill="1" applyBorder="1" applyAlignment="1">
      <alignment horizontal="center"/>
      <protection/>
    </xf>
    <xf numFmtId="1" fontId="8" fillId="32" borderId="20" xfId="65" applyNumberFormat="1" applyFont="1" applyFill="1" applyBorder="1" applyAlignment="1">
      <alignment horizontal="center"/>
      <protection/>
    </xf>
    <xf numFmtId="0" fontId="8" fillId="32" borderId="29" xfId="65" applyFont="1" applyFill="1" applyBorder="1" applyAlignment="1">
      <alignment horizontal="center"/>
      <protection/>
    </xf>
    <xf numFmtId="0" fontId="8" fillId="32" borderId="12" xfId="65" applyFont="1" applyFill="1" applyBorder="1">
      <alignment/>
      <protection/>
    </xf>
    <xf numFmtId="0" fontId="21" fillId="32" borderId="12" xfId="65" applyFont="1" applyFill="1" applyBorder="1" applyAlignment="1">
      <alignment horizontal="center"/>
      <protection/>
    </xf>
    <xf numFmtId="0" fontId="8" fillId="32" borderId="42" xfId="65" applyFont="1" applyFill="1" applyBorder="1" applyAlignment="1">
      <alignment horizontal="center" vertical="center"/>
      <protection/>
    </xf>
    <xf numFmtId="0" fontId="8" fillId="32" borderId="29" xfId="65" applyFont="1" applyFill="1" applyBorder="1">
      <alignment/>
      <protection/>
    </xf>
    <xf numFmtId="0" fontId="8" fillId="32" borderId="28" xfId="65" applyFont="1" applyFill="1" applyBorder="1" applyAlignment="1">
      <alignment horizontal="center" vertical="center"/>
      <protection/>
    </xf>
    <xf numFmtId="0" fontId="8" fillId="32" borderId="12" xfId="65" applyFont="1" applyFill="1" applyBorder="1" applyAlignment="1">
      <alignment horizontal="center"/>
      <protection/>
    </xf>
    <xf numFmtId="0" fontId="12" fillId="32" borderId="12" xfId="65" applyFont="1" applyFill="1" applyBorder="1" applyAlignment="1">
      <alignment horizontal="center"/>
      <protection/>
    </xf>
    <xf numFmtId="0" fontId="12" fillId="32" borderId="12" xfId="65" applyFont="1" applyFill="1" applyBorder="1">
      <alignment/>
      <protection/>
    </xf>
    <xf numFmtId="0" fontId="12" fillId="32" borderId="28" xfId="65" applyFont="1" applyFill="1" applyBorder="1">
      <alignment/>
      <protection/>
    </xf>
    <xf numFmtId="0" fontId="8" fillId="32" borderId="27" xfId="65" applyFont="1" applyFill="1" applyBorder="1" applyAlignment="1">
      <alignment horizontal="center" textRotation="90" wrapText="1"/>
      <protection/>
    </xf>
    <xf numFmtId="0" fontId="8" fillId="32" borderId="26" xfId="65" applyFont="1" applyFill="1" applyBorder="1" applyAlignment="1">
      <alignment horizontal="center" textRotation="90" wrapText="1"/>
      <protection/>
    </xf>
    <xf numFmtId="0" fontId="8" fillId="32" borderId="40" xfId="65" applyFont="1" applyFill="1" applyBorder="1" applyAlignment="1">
      <alignment horizontal="center" textRotation="90" wrapText="1"/>
      <protection/>
    </xf>
    <xf numFmtId="0" fontId="8" fillId="32" borderId="25" xfId="65" applyFont="1" applyFill="1" applyBorder="1" applyAlignment="1">
      <alignment horizontal="center" textRotation="90" wrapText="1"/>
      <protection/>
    </xf>
    <xf numFmtId="0" fontId="8" fillId="32" borderId="24" xfId="65" applyFont="1" applyFill="1" applyBorder="1" applyAlignment="1">
      <alignment horizontal="center" textRotation="90"/>
      <protection/>
    </xf>
    <xf numFmtId="0" fontId="8" fillId="32" borderId="11" xfId="65" applyFont="1" applyFill="1" applyBorder="1" applyAlignment="1">
      <alignment horizontal="center" textRotation="90"/>
      <protection/>
    </xf>
    <xf numFmtId="0" fontId="8" fillId="32" borderId="11" xfId="65" applyFont="1" applyFill="1" applyBorder="1" applyAlignment="1">
      <alignment horizontal="center" vertical="center" readingOrder="1"/>
      <protection/>
    </xf>
    <xf numFmtId="0" fontId="8" fillId="32" borderId="11" xfId="65" applyFont="1" applyFill="1" applyBorder="1" applyAlignment="1">
      <alignment horizontal="center" textRotation="90" readingOrder="1"/>
      <protection/>
    </xf>
    <xf numFmtId="0" fontId="8" fillId="32" borderId="23" xfId="65" applyFont="1" applyFill="1" applyBorder="1" applyAlignment="1">
      <alignment horizontal="center" vertical="center" wrapText="1" readingOrder="1"/>
      <protection/>
    </xf>
    <xf numFmtId="0" fontId="0" fillId="32" borderId="22" xfId="65" applyFont="1" applyFill="1" applyBorder="1">
      <alignment/>
      <protection/>
    </xf>
    <xf numFmtId="0" fontId="0" fillId="32" borderId="21" xfId="65" applyFont="1" applyFill="1" applyBorder="1">
      <alignment/>
      <protection/>
    </xf>
    <xf numFmtId="0" fontId="0" fillId="32" borderId="20" xfId="65" applyFont="1" applyFill="1" applyBorder="1">
      <alignment/>
      <protection/>
    </xf>
    <xf numFmtId="177" fontId="13" fillId="32" borderId="0" xfId="44" applyFont="1" applyFill="1" applyBorder="1" applyAlignment="1">
      <alignment/>
    </xf>
    <xf numFmtId="0" fontId="11" fillId="32" borderId="0" xfId="65" applyFont="1" applyFill="1">
      <alignment/>
      <protection/>
    </xf>
    <xf numFmtId="0" fontId="13" fillId="32" borderId="0" xfId="65" applyFont="1" applyFill="1" applyAlignment="1">
      <alignment horizontal="center"/>
      <protection/>
    </xf>
    <xf numFmtId="14" fontId="0" fillId="32" borderId="0" xfId="65" applyNumberFormat="1" applyFont="1" applyFill="1" applyAlignment="1">
      <alignment horizontal="right"/>
      <protection/>
    </xf>
    <xf numFmtId="177" fontId="8" fillId="32" borderId="0" xfId="65" applyNumberFormat="1" applyFont="1" applyFill="1">
      <alignment/>
      <protection/>
    </xf>
    <xf numFmtId="0" fontId="0" fillId="32" borderId="0" xfId="65" applyFont="1" applyFill="1" applyAlignment="1">
      <alignment horizontal="right"/>
      <protection/>
    </xf>
    <xf numFmtId="0" fontId="0" fillId="0" borderId="0" xfId="65" applyFont="1" applyAlignment="1">
      <alignment horizontal="left" vertical="center"/>
      <protection/>
    </xf>
    <xf numFmtId="0" fontId="8" fillId="0" borderId="0" xfId="65" applyFont="1">
      <alignment/>
      <protection/>
    </xf>
    <xf numFmtId="0" fontId="9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0" fillId="32" borderId="4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32" borderId="0" xfId="65" applyFont="1" applyFill="1" applyAlignment="1">
      <alignment horizontal="center"/>
      <protection/>
    </xf>
    <xf numFmtId="0" fontId="14" fillId="32" borderId="0" xfId="65" applyFont="1" applyFill="1" applyAlignment="1">
      <alignment horizontal="center"/>
      <protection/>
    </xf>
    <xf numFmtId="0" fontId="10" fillId="32" borderId="0" xfId="65" applyFont="1" applyFill="1" applyBorder="1" applyAlignment="1">
      <alignment horizontal="center"/>
      <protection/>
    </xf>
    <xf numFmtId="0" fontId="0" fillId="32" borderId="13" xfId="65" applyFont="1" applyFill="1" applyBorder="1" applyAlignment="1">
      <alignment horizontal="center"/>
      <protection/>
    </xf>
    <xf numFmtId="0" fontId="0" fillId="32" borderId="14" xfId="65" applyFont="1" applyFill="1" applyBorder="1" applyAlignment="1">
      <alignment horizontal="center"/>
      <protection/>
    </xf>
    <xf numFmtId="0" fontId="0" fillId="32" borderId="30" xfId="65" applyFont="1" applyFill="1" applyBorder="1" applyAlignment="1">
      <alignment horizontal="center"/>
      <protection/>
    </xf>
    <xf numFmtId="0" fontId="0" fillId="32" borderId="47" xfId="65" applyFont="1" applyFill="1" applyBorder="1" applyAlignment="1">
      <alignment horizontal="center"/>
      <protection/>
    </xf>
    <xf numFmtId="0" fontId="0" fillId="0" borderId="0" xfId="65" applyFont="1" applyAlignment="1">
      <alignment horizontal="left" vertical="center"/>
      <protection/>
    </xf>
    <xf numFmtId="0" fontId="0" fillId="0" borderId="0" xfId="65" applyFont="1" applyAlignment="1">
      <alignment/>
      <protection/>
    </xf>
    <xf numFmtId="0" fontId="0" fillId="0" borderId="0" xfId="65" applyAlignme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11 2" xfId="60"/>
    <cellStyle name="Normal 2" xfId="61"/>
    <cellStyle name="Normal 3" xfId="62"/>
    <cellStyle name="Normal 4" xfId="63"/>
    <cellStyle name="Normal 4 2" xfId="64"/>
    <cellStyle name="Normal 5" xfId="65"/>
    <cellStyle name="Normal 9" xfId="66"/>
    <cellStyle name="Normal_Sheet1" xfId="67"/>
    <cellStyle name="Note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12"/>
  <sheetViews>
    <sheetView zoomScaleSheetLayoutView="100" workbookViewId="0" topLeftCell="A29">
      <selection activeCell="E39" sqref="E39"/>
    </sheetView>
  </sheetViews>
  <sheetFormatPr defaultColWidth="9.57421875" defaultRowHeight="12.75" outlineLevelCol="1"/>
  <cols>
    <col min="1" max="1" width="5.140625" style="4" customWidth="1"/>
    <col min="2" max="2" width="7.7109375" style="4" customWidth="1"/>
    <col min="3" max="3" width="37.7109375" style="4" customWidth="1"/>
    <col min="4" max="4" width="6.57421875" style="4" customWidth="1"/>
    <col min="5" max="5" width="7.8515625" style="4" customWidth="1"/>
    <col min="6" max="6" width="6.57421875" style="4" customWidth="1"/>
    <col min="7" max="7" width="5.8515625" style="4" customWidth="1"/>
    <col min="8" max="8" width="6.8515625" style="4" customWidth="1" outlineLevel="1"/>
    <col min="9" max="9" width="7.57421875" style="4" customWidth="1"/>
    <col min="10" max="10" width="6.421875" style="4" customWidth="1"/>
    <col min="11" max="12" width="7.57421875" style="4" customWidth="1"/>
    <col min="13" max="13" width="9.00390625" style="4" customWidth="1"/>
    <col min="14" max="14" width="9.421875" style="4" customWidth="1"/>
    <col min="15" max="15" width="7.57421875" style="4" customWidth="1"/>
    <col min="16" max="16" width="10.00390625" style="4" customWidth="1"/>
    <col min="17" max="17" width="12.00390625" style="4" customWidth="1" outlineLevel="1"/>
    <col min="18" max="22" width="9.57421875" style="4" customWidth="1"/>
    <col min="23" max="24" width="9.57421875" style="4" hidden="1" customWidth="1" outlineLevel="1"/>
    <col min="25" max="25" width="9.57421875" style="4" customWidth="1" collapsed="1"/>
    <col min="26" max="29" width="9.57421875" style="4" customWidth="1"/>
    <col min="30" max="31" width="9.57421875" style="4" hidden="1" customWidth="1" outlineLevel="1"/>
    <col min="32" max="32" width="9.57421875" style="4" customWidth="1" collapsed="1"/>
    <col min="33" max="16384" width="9.57421875" style="4" customWidth="1"/>
  </cols>
  <sheetData>
    <row r="1" spans="1:16" ht="15.75">
      <c r="A1" s="409" t="s">
        <v>206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5">
      <c r="A2" s="410" t="s">
        <v>76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ht="18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2.75">
      <c r="A4" s="414" t="s">
        <v>161</v>
      </c>
      <c r="B4" s="414"/>
      <c r="C4" s="414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</row>
    <row r="5" spans="1:3" s="2" customFormat="1" ht="12.75">
      <c r="A5" s="1" t="s">
        <v>162</v>
      </c>
      <c r="C5" s="3"/>
    </row>
    <row r="6" s="2" customFormat="1" ht="12.75">
      <c r="A6" s="1" t="s">
        <v>163</v>
      </c>
    </row>
    <row r="7" spans="1:16" s="2" customFormat="1" ht="12.75">
      <c r="A7" s="1" t="s">
        <v>212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2.75" customHeight="1">
      <c r="B8" s="147"/>
      <c r="G8" s="27"/>
      <c r="O8" s="5" t="s">
        <v>21</v>
      </c>
      <c r="P8" s="6" t="s">
        <v>216</v>
      </c>
    </row>
    <row r="9" spans="1:16" ht="12.75" customHeight="1">
      <c r="A9" s="4" t="s">
        <v>217</v>
      </c>
      <c r="B9" s="147"/>
      <c r="D9" s="147"/>
      <c r="G9" s="27"/>
      <c r="O9" s="7" t="s">
        <v>12</v>
      </c>
      <c r="P9" s="7" t="s">
        <v>216</v>
      </c>
    </row>
    <row r="10" spans="2:16" ht="15.75" thickBot="1">
      <c r="B10" s="26"/>
      <c r="D10" s="26"/>
      <c r="F10" s="28"/>
      <c r="G10" s="29"/>
      <c r="M10" s="30"/>
      <c r="P10" s="31"/>
    </row>
    <row r="11" spans="1:16" ht="12.75">
      <c r="A11" s="32"/>
      <c r="B11" s="33"/>
      <c r="C11" s="33"/>
      <c r="D11" s="33"/>
      <c r="E11" s="34"/>
      <c r="F11" s="411" t="s">
        <v>0</v>
      </c>
      <c r="G11" s="412"/>
      <c r="H11" s="412"/>
      <c r="I11" s="412"/>
      <c r="J11" s="412"/>
      <c r="K11" s="413"/>
      <c r="L11" s="411" t="s">
        <v>182</v>
      </c>
      <c r="M11" s="412"/>
      <c r="N11" s="412"/>
      <c r="O11" s="412"/>
      <c r="P11" s="413"/>
    </row>
    <row r="12" spans="1:16" ht="90.75" customHeight="1" thickBot="1">
      <c r="A12" s="35" t="s">
        <v>1</v>
      </c>
      <c r="B12" s="36" t="s">
        <v>13</v>
      </c>
      <c r="C12" s="37" t="s">
        <v>2</v>
      </c>
      <c r="D12" s="36" t="s">
        <v>3</v>
      </c>
      <c r="E12" s="38" t="s">
        <v>4</v>
      </c>
      <c r="F12" s="39" t="s">
        <v>5</v>
      </c>
      <c r="G12" s="40" t="s">
        <v>15</v>
      </c>
      <c r="H12" s="40" t="s">
        <v>16</v>
      </c>
      <c r="I12" s="40" t="s">
        <v>17</v>
      </c>
      <c r="J12" s="40" t="s">
        <v>18</v>
      </c>
      <c r="K12" s="41" t="s">
        <v>19</v>
      </c>
      <c r="L12" s="39" t="s">
        <v>6</v>
      </c>
      <c r="M12" s="40" t="s">
        <v>16</v>
      </c>
      <c r="N12" s="40" t="s">
        <v>17</v>
      </c>
      <c r="O12" s="40" t="s">
        <v>18</v>
      </c>
      <c r="P12" s="41" t="s">
        <v>20</v>
      </c>
    </row>
    <row r="13" spans="1:16" ht="13.5" hidden="1" thickBot="1">
      <c r="A13" s="42"/>
      <c r="B13" s="43"/>
      <c r="C13" s="44"/>
      <c r="D13" s="43"/>
      <c r="E13" s="45"/>
      <c r="F13" s="46" t="s">
        <v>7</v>
      </c>
      <c r="G13" s="47" t="s">
        <v>8</v>
      </c>
      <c r="H13" s="47"/>
      <c r="I13" s="10"/>
      <c r="J13" s="10"/>
      <c r="K13" s="48"/>
      <c r="L13" s="46" t="s">
        <v>7</v>
      </c>
      <c r="M13" s="47"/>
      <c r="N13" s="10"/>
      <c r="O13" s="10"/>
      <c r="P13" s="45"/>
    </row>
    <row r="14" spans="1:16" ht="13.5" thickBot="1">
      <c r="A14" s="49">
        <v>1</v>
      </c>
      <c r="B14" s="50">
        <v>2</v>
      </c>
      <c r="C14" s="50">
        <v>3</v>
      </c>
      <c r="D14" s="50">
        <v>4</v>
      </c>
      <c r="E14" s="51">
        <v>5</v>
      </c>
      <c r="F14" s="49">
        <v>6</v>
      </c>
      <c r="G14" s="50">
        <v>7</v>
      </c>
      <c r="H14" s="50">
        <v>8</v>
      </c>
      <c r="I14" s="50">
        <v>9</v>
      </c>
      <c r="J14" s="50">
        <v>10</v>
      </c>
      <c r="K14" s="51">
        <v>11</v>
      </c>
      <c r="L14" s="49">
        <v>12</v>
      </c>
      <c r="M14" s="50">
        <v>13</v>
      </c>
      <c r="N14" s="50">
        <v>14</v>
      </c>
      <c r="O14" s="50">
        <v>15</v>
      </c>
      <c r="P14" s="51">
        <v>16</v>
      </c>
    </row>
    <row r="15" spans="1:16" s="59" customFormat="1" ht="15" customHeight="1">
      <c r="A15" s="52"/>
      <c r="B15" s="53"/>
      <c r="C15" s="95" t="s">
        <v>78</v>
      </c>
      <c r="D15" s="53"/>
      <c r="E15" s="54"/>
      <c r="F15" s="58"/>
      <c r="G15" s="55"/>
      <c r="H15" s="55"/>
      <c r="I15" s="56"/>
      <c r="J15" s="55"/>
      <c r="K15" s="57"/>
      <c r="L15" s="58"/>
      <c r="M15" s="55"/>
      <c r="N15" s="55"/>
      <c r="O15" s="55"/>
      <c r="P15" s="57"/>
    </row>
    <row r="16" spans="1:16" s="59" customFormat="1" ht="15" customHeight="1">
      <c r="A16" s="60"/>
      <c r="B16" s="61"/>
      <c r="C16" s="96" t="s">
        <v>99</v>
      </c>
      <c r="D16" s="61"/>
      <c r="E16" s="62"/>
      <c r="F16" s="137"/>
      <c r="G16" s="64"/>
      <c r="H16" s="64"/>
      <c r="I16" s="65"/>
      <c r="J16" s="64"/>
      <c r="K16" s="66"/>
      <c r="L16" s="137"/>
      <c r="M16" s="64"/>
      <c r="N16" s="64"/>
      <c r="O16" s="64"/>
      <c r="P16" s="66"/>
    </row>
    <row r="17" spans="1:16" s="59" customFormat="1" ht="28.5" customHeight="1">
      <c r="A17" s="97">
        <v>1</v>
      </c>
      <c r="B17" s="98" t="s">
        <v>144</v>
      </c>
      <c r="C17" s="90" t="s">
        <v>82</v>
      </c>
      <c r="D17" s="98" t="s">
        <v>81</v>
      </c>
      <c r="E17" s="99">
        <f>SUM(E18:E26)</f>
        <v>742</v>
      </c>
      <c r="F17" s="138"/>
      <c r="G17" s="68"/>
      <c r="H17" s="69"/>
      <c r="I17" s="69"/>
      <c r="J17" s="68"/>
      <c r="K17" s="71"/>
      <c r="L17" s="138"/>
      <c r="M17" s="68"/>
      <c r="N17" s="68"/>
      <c r="O17" s="68"/>
      <c r="P17" s="71"/>
    </row>
    <row r="18" spans="1:16" s="59" customFormat="1" ht="15" customHeight="1">
      <c r="A18" s="97"/>
      <c r="B18" s="98"/>
      <c r="C18" s="77" t="s">
        <v>83</v>
      </c>
      <c r="D18" s="98" t="s">
        <v>81</v>
      </c>
      <c r="E18" s="99">
        <v>188</v>
      </c>
      <c r="F18" s="139"/>
      <c r="G18" s="69"/>
      <c r="H18" s="69"/>
      <c r="I18" s="70"/>
      <c r="J18" s="68"/>
      <c r="K18" s="71"/>
      <c r="L18" s="138"/>
      <c r="M18" s="68"/>
      <c r="N18" s="68"/>
      <c r="O18" s="68"/>
      <c r="P18" s="71"/>
    </row>
    <row r="19" spans="1:16" s="59" customFormat="1" ht="15" customHeight="1">
      <c r="A19" s="97"/>
      <c r="B19" s="98"/>
      <c r="C19" s="77" t="s">
        <v>84</v>
      </c>
      <c r="D19" s="98" t="s">
        <v>81</v>
      </c>
      <c r="E19" s="99">
        <v>12</v>
      </c>
      <c r="F19" s="139"/>
      <c r="G19" s="69"/>
      <c r="H19" s="69"/>
      <c r="I19" s="70"/>
      <c r="J19" s="68"/>
      <c r="K19" s="71"/>
      <c r="L19" s="138"/>
      <c r="M19" s="68"/>
      <c r="N19" s="68"/>
      <c r="O19" s="68"/>
      <c r="P19" s="71"/>
    </row>
    <row r="20" spans="1:16" s="59" customFormat="1" ht="15" customHeight="1">
      <c r="A20" s="97"/>
      <c r="B20" s="98"/>
      <c r="C20" s="77" t="s">
        <v>85</v>
      </c>
      <c r="D20" s="98" t="s">
        <v>81</v>
      </c>
      <c r="E20" s="99">
        <v>93</v>
      </c>
      <c r="F20" s="139"/>
      <c r="G20" s="69"/>
      <c r="H20" s="69"/>
      <c r="I20" s="70"/>
      <c r="J20" s="68"/>
      <c r="K20" s="71"/>
      <c r="L20" s="138"/>
      <c r="M20" s="68"/>
      <c r="N20" s="68"/>
      <c r="O20" s="68"/>
      <c r="P20" s="71"/>
    </row>
    <row r="21" spans="1:16" s="59" customFormat="1" ht="15" customHeight="1">
      <c r="A21" s="97"/>
      <c r="B21" s="98"/>
      <c r="C21" s="77" t="s">
        <v>86</v>
      </c>
      <c r="D21" s="98" t="s">
        <v>81</v>
      </c>
      <c r="E21" s="99">
        <v>359</v>
      </c>
      <c r="F21" s="139"/>
      <c r="G21" s="69"/>
      <c r="H21" s="69"/>
      <c r="I21" s="70"/>
      <c r="J21" s="68"/>
      <c r="K21" s="71"/>
      <c r="L21" s="138"/>
      <c r="M21" s="68"/>
      <c r="N21" s="68"/>
      <c r="O21" s="68"/>
      <c r="P21" s="71"/>
    </row>
    <row r="22" spans="1:16" s="59" customFormat="1" ht="15" customHeight="1">
      <c r="A22" s="97"/>
      <c r="B22" s="98"/>
      <c r="C22" s="77" t="s">
        <v>87</v>
      </c>
      <c r="D22" s="98" t="s">
        <v>81</v>
      </c>
      <c r="E22" s="99">
        <v>12</v>
      </c>
      <c r="F22" s="139"/>
      <c r="G22" s="69"/>
      <c r="H22" s="69"/>
      <c r="I22" s="70"/>
      <c r="J22" s="68"/>
      <c r="K22" s="71"/>
      <c r="L22" s="138"/>
      <c r="M22" s="68"/>
      <c r="N22" s="68"/>
      <c r="O22" s="68"/>
      <c r="P22" s="71"/>
    </row>
    <row r="23" spans="1:16" s="59" customFormat="1" ht="15" customHeight="1">
      <c r="A23" s="97"/>
      <c r="B23" s="98"/>
      <c r="C23" s="77" t="s">
        <v>88</v>
      </c>
      <c r="D23" s="98" t="s">
        <v>81</v>
      </c>
      <c r="E23" s="99">
        <v>16</v>
      </c>
      <c r="F23" s="139"/>
      <c r="G23" s="69"/>
      <c r="H23" s="69"/>
      <c r="I23" s="70"/>
      <c r="J23" s="68"/>
      <c r="K23" s="71"/>
      <c r="L23" s="138"/>
      <c r="M23" s="68"/>
      <c r="N23" s="68"/>
      <c r="O23" s="68"/>
      <c r="P23" s="71"/>
    </row>
    <row r="24" spans="1:16" s="59" customFormat="1" ht="15" customHeight="1">
      <c r="A24" s="97"/>
      <c r="B24" s="98"/>
      <c r="C24" s="77" t="s">
        <v>89</v>
      </c>
      <c r="D24" s="98" t="s">
        <v>81</v>
      </c>
      <c r="E24" s="99">
        <v>16</v>
      </c>
      <c r="F24" s="139"/>
      <c r="G24" s="69"/>
      <c r="H24" s="69"/>
      <c r="I24" s="70"/>
      <c r="J24" s="68"/>
      <c r="K24" s="71"/>
      <c r="L24" s="138"/>
      <c r="M24" s="68"/>
      <c r="N24" s="68"/>
      <c r="O24" s="68"/>
      <c r="P24" s="71"/>
    </row>
    <row r="25" spans="1:16" s="59" customFormat="1" ht="15" customHeight="1">
      <c r="A25" s="97"/>
      <c r="B25" s="98"/>
      <c r="C25" s="77" t="s">
        <v>90</v>
      </c>
      <c r="D25" s="98" t="s">
        <v>81</v>
      </c>
      <c r="E25" s="99">
        <v>38</v>
      </c>
      <c r="F25" s="139"/>
      <c r="G25" s="69"/>
      <c r="H25" s="69"/>
      <c r="I25" s="70"/>
      <c r="J25" s="68"/>
      <c r="K25" s="71"/>
      <c r="L25" s="138"/>
      <c r="M25" s="68"/>
      <c r="N25" s="68"/>
      <c r="O25" s="68"/>
      <c r="P25" s="71"/>
    </row>
    <row r="26" spans="1:16" s="59" customFormat="1" ht="15" customHeight="1">
      <c r="A26" s="97"/>
      <c r="B26" s="98"/>
      <c r="C26" s="77" t="s">
        <v>91</v>
      </c>
      <c r="D26" s="98" t="s">
        <v>81</v>
      </c>
      <c r="E26" s="99">
        <v>8</v>
      </c>
      <c r="F26" s="139"/>
      <c r="G26" s="69"/>
      <c r="H26" s="69"/>
      <c r="I26" s="70"/>
      <c r="J26" s="68"/>
      <c r="K26" s="71"/>
      <c r="L26" s="138"/>
      <c r="M26" s="68"/>
      <c r="N26" s="68"/>
      <c r="O26" s="68"/>
      <c r="P26" s="71"/>
    </row>
    <row r="27" spans="1:16" s="59" customFormat="1" ht="15" customHeight="1">
      <c r="A27" s="97">
        <v>2</v>
      </c>
      <c r="B27" s="98" t="s">
        <v>27</v>
      </c>
      <c r="C27" s="90" t="s">
        <v>92</v>
      </c>
      <c r="D27" s="98" t="s">
        <v>22</v>
      </c>
      <c r="E27" s="99">
        <v>3.2</v>
      </c>
      <c r="F27" s="138"/>
      <c r="G27" s="68"/>
      <c r="H27" s="68"/>
      <c r="I27" s="72"/>
      <c r="J27" s="68"/>
      <c r="K27" s="71"/>
      <c r="L27" s="138"/>
      <c r="M27" s="68"/>
      <c r="N27" s="68"/>
      <c r="O27" s="68"/>
      <c r="P27" s="71"/>
    </row>
    <row r="28" spans="1:16" s="59" customFormat="1" ht="15" customHeight="1">
      <c r="A28" s="97"/>
      <c r="B28" s="98"/>
      <c r="C28" s="92" t="s">
        <v>93</v>
      </c>
      <c r="D28" s="98" t="s">
        <v>26</v>
      </c>
      <c r="E28" s="99">
        <v>18</v>
      </c>
      <c r="F28" s="139"/>
      <c r="G28" s="69"/>
      <c r="H28" s="69"/>
      <c r="I28" s="70"/>
      <c r="J28" s="69"/>
      <c r="K28" s="71"/>
      <c r="L28" s="138"/>
      <c r="M28" s="68"/>
      <c r="N28" s="68"/>
      <c r="O28" s="68"/>
      <c r="P28" s="71"/>
    </row>
    <row r="29" spans="1:16" s="59" customFormat="1" ht="27" customHeight="1">
      <c r="A29" s="97">
        <v>3</v>
      </c>
      <c r="B29" s="98" t="s">
        <v>27</v>
      </c>
      <c r="C29" s="90" t="s">
        <v>166</v>
      </c>
      <c r="D29" s="98" t="s">
        <v>94</v>
      </c>
      <c r="E29" s="99">
        <v>1</v>
      </c>
      <c r="F29" s="138"/>
      <c r="G29" s="68"/>
      <c r="H29" s="69"/>
      <c r="I29" s="70"/>
      <c r="J29" s="68"/>
      <c r="K29" s="71"/>
      <c r="L29" s="138"/>
      <c r="M29" s="68"/>
      <c r="N29" s="68"/>
      <c r="O29" s="68"/>
      <c r="P29" s="71"/>
    </row>
    <row r="30" spans="1:16" s="59" customFormat="1" ht="15" customHeight="1">
      <c r="A30" s="97">
        <v>4</v>
      </c>
      <c r="B30" s="98" t="s">
        <v>27</v>
      </c>
      <c r="C30" s="90" t="s">
        <v>95</v>
      </c>
      <c r="D30" s="98" t="s">
        <v>94</v>
      </c>
      <c r="E30" s="99">
        <v>1</v>
      </c>
      <c r="F30" s="138"/>
      <c r="G30" s="68"/>
      <c r="H30" s="69"/>
      <c r="I30" s="69"/>
      <c r="J30" s="68"/>
      <c r="K30" s="71"/>
      <c r="L30" s="138"/>
      <c r="M30" s="68"/>
      <c r="N30" s="68"/>
      <c r="O30" s="68"/>
      <c r="P30" s="71"/>
    </row>
    <row r="31" spans="1:16" s="59" customFormat="1" ht="15" customHeight="1">
      <c r="A31" s="97"/>
      <c r="B31" s="98"/>
      <c r="C31" s="92" t="s">
        <v>96</v>
      </c>
      <c r="D31" s="98" t="s">
        <v>81</v>
      </c>
      <c r="E31" s="99">
        <v>75.6</v>
      </c>
      <c r="F31" s="139"/>
      <c r="G31" s="69"/>
      <c r="H31" s="69"/>
      <c r="I31" s="70"/>
      <c r="J31" s="68"/>
      <c r="K31" s="71"/>
      <c r="L31" s="138"/>
      <c r="M31" s="68"/>
      <c r="N31" s="68"/>
      <c r="O31" s="68"/>
      <c r="P31" s="71"/>
    </row>
    <row r="32" spans="1:16" s="59" customFormat="1" ht="15" customHeight="1">
      <c r="A32" s="97"/>
      <c r="B32" s="98"/>
      <c r="C32" s="77" t="s">
        <v>97</v>
      </c>
      <c r="D32" s="98" t="s">
        <v>81</v>
      </c>
      <c r="E32" s="99">
        <v>11</v>
      </c>
      <c r="F32" s="139"/>
      <c r="G32" s="69"/>
      <c r="H32" s="69"/>
      <c r="I32" s="70"/>
      <c r="J32" s="68"/>
      <c r="K32" s="71"/>
      <c r="L32" s="138"/>
      <c r="M32" s="68"/>
      <c r="N32" s="68"/>
      <c r="O32" s="68"/>
      <c r="P32" s="71"/>
    </row>
    <row r="33" spans="1:16" s="59" customFormat="1" ht="27" customHeight="1">
      <c r="A33" s="97"/>
      <c r="B33" s="98"/>
      <c r="C33" s="77" t="s">
        <v>167</v>
      </c>
      <c r="D33" s="98" t="s">
        <v>81</v>
      </c>
      <c r="E33" s="99">
        <v>11</v>
      </c>
      <c r="F33" s="139"/>
      <c r="G33" s="69"/>
      <c r="H33" s="69"/>
      <c r="I33" s="70"/>
      <c r="J33" s="68"/>
      <c r="K33" s="71"/>
      <c r="L33" s="138"/>
      <c r="M33" s="68"/>
      <c r="N33" s="68"/>
      <c r="O33" s="68"/>
      <c r="P33" s="71"/>
    </row>
    <row r="34" spans="1:16" s="59" customFormat="1" ht="15" customHeight="1">
      <c r="A34" s="60"/>
      <c r="B34" s="61"/>
      <c r="C34" s="96" t="s">
        <v>100</v>
      </c>
      <c r="D34" s="61"/>
      <c r="E34" s="62"/>
      <c r="F34" s="137"/>
      <c r="G34" s="64"/>
      <c r="H34" s="64"/>
      <c r="I34" s="65"/>
      <c r="J34" s="64"/>
      <c r="K34" s="66"/>
      <c r="L34" s="137"/>
      <c r="M34" s="64"/>
      <c r="N34" s="64"/>
      <c r="O34" s="64"/>
      <c r="P34" s="66"/>
    </row>
    <row r="35" spans="1:16" s="59" customFormat="1" ht="15" customHeight="1">
      <c r="A35" s="97">
        <v>5</v>
      </c>
      <c r="B35" s="98" t="s">
        <v>27</v>
      </c>
      <c r="C35" s="90" t="s">
        <v>101</v>
      </c>
      <c r="D35" s="98" t="s">
        <v>81</v>
      </c>
      <c r="E35" s="99">
        <v>19.4</v>
      </c>
      <c r="F35" s="138"/>
      <c r="G35" s="68"/>
      <c r="H35" s="69"/>
      <c r="I35" s="70"/>
      <c r="J35" s="68"/>
      <c r="K35" s="71"/>
      <c r="L35" s="138"/>
      <c r="M35" s="68"/>
      <c r="N35" s="68"/>
      <c r="O35" s="68"/>
      <c r="P35" s="71"/>
    </row>
    <row r="36" spans="1:16" s="59" customFormat="1" ht="15" customHeight="1">
      <c r="A36" s="97">
        <v>6</v>
      </c>
      <c r="B36" s="98" t="s">
        <v>27</v>
      </c>
      <c r="C36" s="90" t="s">
        <v>103</v>
      </c>
      <c r="D36" s="98" t="s">
        <v>81</v>
      </c>
      <c r="E36" s="99">
        <v>37.7</v>
      </c>
      <c r="F36" s="138"/>
      <c r="G36" s="68"/>
      <c r="H36" s="69"/>
      <c r="I36" s="70"/>
      <c r="J36" s="68"/>
      <c r="K36" s="71"/>
      <c r="L36" s="138"/>
      <c r="M36" s="68"/>
      <c r="N36" s="68"/>
      <c r="O36" s="68"/>
      <c r="P36" s="71"/>
    </row>
    <row r="37" spans="1:16" s="59" customFormat="1" ht="15" customHeight="1">
      <c r="A37" s="97"/>
      <c r="B37" s="98"/>
      <c r="C37" s="75" t="s">
        <v>98</v>
      </c>
      <c r="D37" s="98"/>
      <c r="E37" s="99"/>
      <c r="F37" s="140"/>
      <c r="G37" s="68"/>
      <c r="H37" s="69"/>
      <c r="I37" s="76"/>
      <c r="J37" s="68"/>
      <c r="K37" s="71"/>
      <c r="L37" s="138"/>
      <c r="M37" s="68"/>
      <c r="N37" s="68"/>
      <c r="O37" s="68"/>
      <c r="P37" s="71"/>
    </row>
    <row r="38" spans="1:16" s="59" customFormat="1" ht="27.75" customHeight="1">
      <c r="A38" s="97">
        <v>7</v>
      </c>
      <c r="B38" s="98" t="s">
        <v>27</v>
      </c>
      <c r="C38" s="90" t="s">
        <v>169</v>
      </c>
      <c r="D38" s="98" t="s">
        <v>26</v>
      </c>
      <c r="E38" s="99">
        <v>4</v>
      </c>
      <c r="F38" s="138"/>
      <c r="G38" s="68"/>
      <c r="H38" s="69"/>
      <c r="I38" s="69"/>
      <c r="J38" s="68"/>
      <c r="K38" s="71"/>
      <c r="L38" s="138"/>
      <c r="M38" s="68"/>
      <c r="N38" s="68"/>
      <c r="O38" s="68"/>
      <c r="P38" s="71"/>
    </row>
    <row r="39" spans="1:16" s="59" customFormat="1" ht="15" customHeight="1">
      <c r="A39" s="97"/>
      <c r="B39" s="98"/>
      <c r="C39" s="77" t="s">
        <v>104</v>
      </c>
      <c r="D39" s="98" t="s">
        <v>81</v>
      </c>
      <c r="E39" s="99">
        <f>2.1*10</f>
        <v>21</v>
      </c>
      <c r="F39" s="139"/>
      <c r="G39" s="69"/>
      <c r="H39" s="69"/>
      <c r="I39" s="70"/>
      <c r="J39" s="68"/>
      <c r="K39" s="71"/>
      <c r="L39" s="138"/>
      <c r="M39" s="68"/>
      <c r="N39" s="68"/>
      <c r="O39" s="68"/>
      <c r="P39" s="71"/>
    </row>
    <row r="40" spans="1:16" s="59" customFormat="1" ht="15" customHeight="1">
      <c r="A40" s="97"/>
      <c r="B40" s="98"/>
      <c r="C40" s="77" t="s">
        <v>105</v>
      </c>
      <c r="D40" s="98" t="s">
        <v>81</v>
      </c>
      <c r="E40" s="99">
        <f>0.7*10</f>
        <v>7</v>
      </c>
      <c r="F40" s="139"/>
      <c r="G40" s="69"/>
      <c r="H40" s="69"/>
      <c r="I40" s="70"/>
      <c r="J40" s="68"/>
      <c r="K40" s="71"/>
      <c r="L40" s="138"/>
      <c r="M40" s="68"/>
      <c r="N40" s="68"/>
      <c r="O40" s="68"/>
      <c r="P40" s="71"/>
    </row>
    <row r="41" spans="1:16" s="74" customFormat="1" ht="27.75" customHeight="1">
      <c r="A41" s="97"/>
      <c r="B41" s="98"/>
      <c r="C41" s="77" t="s">
        <v>168</v>
      </c>
      <c r="D41" s="98" t="s">
        <v>26</v>
      </c>
      <c r="E41" s="99">
        <v>20</v>
      </c>
      <c r="F41" s="139"/>
      <c r="G41" s="69"/>
      <c r="H41" s="69"/>
      <c r="I41" s="70"/>
      <c r="J41" s="69"/>
      <c r="K41" s="71"/>
      <c r="L41" s="138"/>
      <c r="M41" s="68"/>
      <c r="N41" s="68"/>
      <c r="O41" s="68"/>
      <c r="P41" s="71"/>
    </row>
    <row r="42" spans="1:16" s="59" customFormat="1" ht="15" customHeight="1">
      <c r="A42" s="97">
        <v>8</v>
      </c>
      <c r="B42" s="98" t="s">
        <v>27</v>
      </c>
      <c r="C42" s="75" t="s">
        <v>106</v>
      </c>
      <c r="D42" s="98" t="s">
        <v>26</v>
      </c>
      <c r="E42" s="99">
        <v>2</v>
      </c>
      <c r="F42" s="138"/>
      <c r="G42" s="68"/>
      <c r="H42" s="69"/>
      <c r="I42" s="69"/>
      <c r="J42" s="68"/>
      <c r="K42" s="71"/>
      <c r="L42" s="138"/>
      <c r="M42" s="68"/>
      <c r="N42" s="68"/>
      <c r="O42" s="68"/>
      <c r="P42" s="71"/>
    </row>
    <row r="43" spans="1:16" s="74" customFormat="1" ht="15" customHeight="1">
      <c r="A43" s="97"/>
      <c r="B43" s="98"/>
      <c r="C43" s="92" t="s">
        <v>107</v>
      </c>
      <c r="D43" s="98" t="s">
        <v>81</v>
      </c>
      <c r="E43" s="99">
        <f>50.3*2</f>
        <v>100.6</v>
      </c>
      <c r="F43" s="139"/>
      <c r="G43" s="69"/>
      <c r="H43" s="69"/>
      <c r="I43" s="70"/>
      <c r="J43" s="68"/>
      <c r="K43" s="71"/>
      <c r="L43" s="138"/>
      <c r="M43" s="68"/>
      <c r="N43" s="68"/>
      <c r="O43" s="68"/>
      <c r="P43" s="71"/>
    </row>
    <row r="44" spans="1:16" s="59" customFormat="1" ht="15" customHeight="1">
      <c r="A44" s="97"/>
      <c r="B44" s="98"/>
      <c r="C44" s="77" t="s">
        <v>156</v>
      </c>
      <c r="D44" s="98" t="s">
        <v>81</v>
      </c>
      <c r="E44" s="99">
        <v>3.2</v>
      </c>
      <c r="F44" s="139"/>
      <c r="G44" s="69"/>
      <c r="H44" s="69"/>
      <c r="I44" s="70"/>
      <c r="J44" s="68"/>
      <c r="K44" s="71"/>
      <c r="L44" s="138"/>
      <c r="M44" s="68"/>
      <c r="N44" s="68"/>
      <c r="O44" s="68"/>
      <c r="P44" s="71"/>
    </row>
    <row r="45" spans="1:16" s="59" customFormat="1" ht="15" customHeight="1">
      <c r="A45" s="97"/>
      <c r="B45" s="98"/>
      <c r="C45" s="77" t="s">
        <v>89</v>
      </c>
      <c r="D45" s="98" t="s">
        <v>81</v>
      </c>
      <c r="E45" s="99">
        <v>7.8</v>
      </c>
      <c r="F45" s="139"/>
      <c r="G45" s="69"/>
      <c r="H45" s="69"/>
      <c r="I45" s="70"/>
      <c r="J45" s="68"/>
      <c r="K45" s="71"/>
      <c r="L45" s="138"/>
      <c r="M45" s="68"/>
      <c r="N45" s="68"/>
      <c r="O45" s="68"/>
      <c r="P45" s="71"/>
    </row>
    <row r="46" spans="1:16" s="59" customFormat="1" ht="28.5" customHeight="1">
      <c r="A46" s="97"/>
      <c r="B46" s="98"/>
      <c r="C46" s="77" t="s">
        <v>168</v>
      </c>
      <c r="D46" s="98" t="s">
        <v>26</v>
      </c>
      <c r="E46" s="99">
        <v>8</v>
      </c>
      <c r="F46" s="139"/>
      <c r="G46" s="69"/>
      <c r="H46" s="69"/>
      <c r="I46" s="70"/>
      <c r="J46" s="69"/>
      <c r="K46" s="71"/>
      <c r="L46" s="138"/>
      <c r="M46" s="68"/>
      <c r="N46" s="68"/>
      <c r="O46" s="68"/>
      <c r="P46" s="71"/>
    </row>
    <row r="47" spans="1:16" s="59" customFormat="1" ht="15" customHeight="1">
      <c r="A47" s="97">
        <v>9</v>
      </c>
      <c r="B47" s="98" t="s">
        <v>27</v>
      </c>
      <c r="C47" s="75" t="s">
        <v>108</v>
      </c>
      <c r="D47" s="98" t="s">
        <v>26</v>
      </c>
      <c r="E47" s="99">
        <v>3</v>
      </c>
      <c r="F47" s="138"/>
      <c r="G47" s="68"/>
      <c r="H47" s="69"/>
      <c r="I47" s="69"/>
      <c r="J47" s="68"/>
      <c r="K47" s="71"/>
      <c r="L47" s="138"/>
      <c r="M47" s="68"/>
      <c r="N47" s="68"/>
      <c r="O47" s="68"/>
      <c r="P47" s="71"/>
    </row>
    <row r="48" spans="1:16" s="74" customFormat="1" ht="15" customHeight="1">
      <c r="A48" s="97"/>
      <c r="B48" s="98"/>
      <c r="C48" s="92" t="s">
        <v>109</v>
      </c>
      <c r="D48" s="98" t="s">
        <v>81</v>
      </c>
      <c r="E48" s="99">
        <f>46.8*3</f>
        <v>140.4</v>
      </c>
      <c r="F48" s="139"/>
      <c r="G48" s="69"/>
      <c r="H48" s="69"/>
      <c r="I48" s="70"/>
      <c r="J48" s="68"/>
      <c r="K48" s="71"/>
      <c r="L48" s="138"/>
      <c r="M48" s="68"/>
      <c r="N48" s="68"/>
      <c r="O48" s="68"/>
      <c r="P48" s="71"/>
    </row>
    <row r="49" spans="1:16" s="59" customFormat="1" ht="15" customHeight="1">
      <c r="A49" s="97"/>
      <c r="B49" s="98"/>
      <c r="C49" s="92" t="s">
        <v>110</v>
      </c>
      <c r="D49" s="98" t="s">
        <v>81</v>
      </c>
      <c r="E49" s="99">
        <f>3*1.7</f>
        <v>5.1</v>
      </c>
      <c r="F49" s="139"/>
      <c r="G49" s="69"/>
      <c r="H49" s="69"/>
      <c r="I49" s="70"/>
      <c r="J49" s="68"/>
      <c r="K49" s="71"/>
      <c r="L49" s="138"/>
      <c r="M49" s="68"/>
      <c r="N49" s="68"/>
      <c r="O49" s="68"/>
      <c r="P49" s="71"/>
    </row>
    <row r="50" spans="1:16" s="59" customFormat="1" ht="15" customHeight="1">
      <c r="A50" s="97"/>
      <c r="B50" s="98"/>
      <c r="C50" s="77" t="s">
        <v>89</v>
      </c>
      <c r="D50" s="98" t="s">
        <v>81</v>
      </c>
      <c r="E50" s="99">
        <f>3.9*3</f>
        <v>11.7</v>
      </c>
      <c r="F50" s="139"/>
      <c r="G50" s="69"/>
      <c r="H50" s="69"/>
      <c r="I50" s="70"/>
      <c r="J50" s="68"/>
      <c r="K50" s="71"/>
      <c r="L50" s="138"/>
      <c r="M50" s="68"/>
      <c r="N50" s="68"/>
      <c r="O50" s="68"/>
      <c r="P50" s="71"/>
    </row>
    <row r="51" spans="1:16" s="59" customFormat="1" ht="15" customHeight="1">
      <c r="A51" s="97"/>
      <c r="B51" s="98"/>
      <c r="C51" s="77" t="s">
        <v>90</v>
      </c>
      <c r="D51" s="98" t="s">
        <v>81</v>
      </c>
      <c r="E51" s="99">
        <f>3.8*3</f>
        <v>11.4</v>
      </c>
      <c r="F51" s="139"/>
      <c r="G51" s="69"/>
      <c r="H51" s="69"/>
      <c r="I51" s="70"/>
      <c r="J51" s="68"/>
      <c r="K51" s="71"/>
      <c r="L51" s="138"/>
      <c r="M51" s="68"/>
      <c r="N51" s="68"/>
      <c r="O51" s="68"/>
      <c r="P51" s="71"/>
    </row>
    <row r="52" spans="1:16" s="74" customFormat="1" ht="28.5" customHeight="1">
      <c r="A52" s="97"/>
      <c r="B52" s="98"/>
      <c r="C52" s="77" t="s">
        <v>168</v>
      </c>
      <c r="D52" s="98" t="s">
        <v>26</v>
      </c>
      <c r="E52" s="99">
        <v>12</v>
      </c>
      <c r="F52" s="139"/>
      <c r="G52" s="69"/>
      <c r="H52" s="69"/>
      <c r="I52" s="76"/>
      <c r="J52" s="69"/>
      <c r="K52" s="71"/>
      <c r="L52" s="138"/>
      <c r="M52" s="68"/>
      <c r="N52" s="68"/>
      <c r="O52" s="68"/>
      <c r="P52" s="71"/>
    </row>
    <row r="53" spans="1:16" s="74" customFormat="1" ht="15" customHeight="1">
      <c r="A53" s="97">
        <v>10</v>
      </c>
      <c r="B53" s="98" t="s">
        <v>27</v>
      </c>
      <c r="C53" s="75" t="s">
        <v>111</v>
      </c>
      <c r="D53" s="98" t="s">
        <v>26</v>
      </c>
      <c r="E53" s="99">
        <v>2</v>
      </c>
      <c r="F53" s="138"/>
      <c r="G53" s="68"/>
      <c r="H53" s="69"/>
      <c r="I53" s="69"/>
      <c r="J53" s="68"/>
      <c r="K53" s="71"/>
      <c r="L53" s="138"/>
      <c r="M53" s="68"/>
      <c r="N53" s="68"/>
      <c r="O53" s="68"/>
      <c r="P53" s="71"/>
    </row>
    <row r="54" spans="1:16" s="74" customFormat="1" ht="15" customHeight="1">
      <c r="A54" s="97"/>
      <c r="B54" s="98"/>
      <c r="C54" s="77" t="s">
        <v>112</v>
      </c>
      <c r="D54" s="98" t="s">
        <v>81</v>
      </c>
      <c r="E54" s="99">
        <f>2*48.1</f>
        <v>96.2</v>
      </c>
      <c r="F54" s="139"/>
      <c r="G54" s="69"/>
      <c r="H54" s="69"/>
      <c r="I54" s="70"/>
      <c r="J54" s="68"/>
      <c r="K54" s="71"/>
      <c r="L54" s="138"/>
      <c r="M54" s="68"/>
      <c r="N54" s="68"/>
      <c r="O54" s="68"/>
      <c r="P54" s="71"/>
    </row>
    <row r="55" spans="1:16" s="74" customFormat="1" ht="29.25" customHeight="1">
      <c r="A55" s="97"/>
      <c r="B55" s="98"/>
      <c r="C55" s="77" t="s">
        <v>168</v>
      </c>
      <c r="D55" s="98" t="s">
        <v>26</v>
      </c>
      <c r="E55" s="99">
        <v>8</v>
      </c>
      <c r="F55" s="139"/>
      <c r="G55" s="69"/>
      <c r="H55" s="69"/>
      <c r="I55" s="76"/>
      <c r="J55" s="69"/>
      <c r="K55" s="71"/>
      <c r="L55" s="138"/>
      <c r="M55" s="68"/>
      <c r="N55" s="68"/>
      <c r="O55" s="68"/>
      <c r="P55" s="71"/>
    </row>
    <row r="56" spans="1:16" s="59" customFormat="1" ht="28.5" customHeight="1">
      <c r="A56" s="97">
        <v>11</v>
      </c>
      <c r="B56" s="98" t="s">
        <v>27</v>
      </c>
      <c r="C56" s="79" t="s">
        <v>170</v>
      </c>
      <c r="D56" s="98" t="s">
        <v>26</v>
      </c>
      <c r="E56" s="99">
        <v>10</v>
      </c>
      <c r="F56" s="138"/>
      <c r="G56" s="68"/>
      <c r="H56" s="69"/>
      <c r="I56" s="69"/>
      <c r="J56" s="68"/>
      <c r="K56" s="71"/>
      <c r="L56" s="138"/>
      <c r="M56" s="68"/>
      <c r="N56" s="68"/>
      <c r="O56" s="68"/>
      <c r="P56" s="71"/>
    </row>
    <row r="57" spans="1:16" s="59" customFormat="1" ht="15" customHeight="1">
      <c r="A57" s="97"/>
      <c r="B57" s="98"/>
      <c r="C57" s="92" t="s">
        <v>113</v>
      </c>
      <c r="D57" s="98" t="s">
        <v>81</v>
      </c>
      <c r="E57" s="100">
        <f>10*12</f>
        <v>120</v>
      </c>
      <c r="F57" s="139"/>
      <c r="G57" s="69"/>
      <c r="H57" s="69"/>
      <c r="I57" s="70"/>
      <c r="J57" s="68"/>
      <c r="K57" s="71"/>
      <c r="L57" s="138"/>
      <c r="M57" s="68"/>
      <c r="N57" s="68"/>
      <c r="O57" s="68"/>
      <c r="P57" s="71"/>
    </row>
    <row r="58" spans="1:22" s="81" customFormat="1" ht="15" customHeight="1">
      <c r="A58" s="93"/>
      <c r="B58" s="98"/>
      <c r="C58" s="92" t="s">
        <v>114</v>
      </c>
      <c r="D58" s="98" t="s">
        <v>81</v>
      </c>
      <c r="E58" s="101">
        <f>10*5</f>
        <v>50</v>
      </c>
      <c r="F58" s="139"/>
      <c r="G58" s="69"/>
      <c r="H58" s="69"/>
      <c r="I58" s="94"/>
      <c r="J58" s="68"/>
      <c r="K58" s="71"/>
      <c r="L58" s="138"/>
      <c r="M58" s="68"/>
      <c r="N58" s="68"/>
      <c r="O58" s="68"/>
      <c r="P58" s="71"/>
      <c r="Q58" s="84"/>
      <c r="R58" s="84"/>
      <c r="S58" s="84"/>
      <c r="T58" s="84"/>
      <c r="U58" s="84"/>
      <c r="V58" s="84"/>
    </row>
    <row r="59" spans="1:16" s="59" customFormat="1" ht="15" customHeight="1">
      <c r="A59" s="97"/>
      <c r="B59" s="98"/>
      <c r="C59" s="92" t="s">
        <v>115</v>
      </c>
      <c r="D59" s="98" t="s">
        <v>81</v>
      </c>
      <c r="E59" s="99">
        <f>0.6*10</f>
        <v>6</v>
      </c>
      <c r="F59" s="139"/>
      <c r="G59" s="69"/>
      <c r="H59" s="69"/>
      <c r="I59" s="76"/>
      <c r="J59" s="68"/>
      <c r="K59" s="71"/>
      <c r="L59" s="138"/>
      <c r="M59" s="68"/>
      <c r="N59" s="68"/>
      <c r="O59" s="68"/>
      <c r="P59" s="71"/>
    </row>
    <row r="60" spans="1:16" s="59" customFormat="1" ht="15" customHeight="1">
      <c r="A60" s="97"/>
      <c r="B60" s="98"/>
      <c r="C60" s="77" t="s">
        <v>90</v>
      </c>
      <c r="D60" s="98" t="s">
        <v>81</v>
      </c>
      <c r="E60" s="99">
        <f>7.6*10</f>
        <v>76</v>
      </c>
      <c r="F60" s="139"/>
      <c r="G60" s="69"/>
      <c r="H60" s="69"/>
      <c r="I60" s="78"/>
      <c r="J60" s="68"/>
      <c r="K60" s="71"/>
      <c r="L60" s="138"/>
      <c r="M60" s="68"/>
      <c r="N60" s="68"/>
      <c r="O60" s="68"/>
      <c r="P60" s="71"/>
    </row>
    <row r="61" spans="1:16" s="59" customFormat="1" ht="15" customHeight="1">
      <c r="A61" s="97"/>
      <c r="B61" s="98"/>
      <c r="C61" s="77" t="s">
        <v>91</v>
      </c>
      <c r="D61" s="98" t="s">
        <v>81</v>
      </c>
      <c r="E61" s="99">
        <v>10</v>
      </c>
      <c r="F61" s="139"/>
      <c r="G61" s="69"/>
      <c r="H61" s="69"/>
      <c r="I61" s="78"/>
      <c r="J61" s="68"/>
      <c r="K61" s="71"/>
      <c r="L61" s="138"/>
      <c r="M61" s="68"/>
      <c r="N61" s="68"/>
      <c r="O61" s="68"/>
      <c r="P61" s="71"/>
    </row>
    <row r="62" spans="1:16" s="59" customFormat="1" ht="28.5" customHeight="1">
      <c r="A62" s="97"/>
      <c r="B62" s="98"/>
      <c r="C62" s="77" t="s">
        <v>168</v>
      </c>
      <c r="D62" s="98" t="s">
        <v>26</v>
      </c>
      <c r="E62" s="99">
        <v>50</v>
      </c>
      <c r="F62" s="139"/>
      <c r="G62" s="69"/>
      <c r="H62" s="69"/>
      <c r="I62" s="78"/>
      <c r="J62" s="69"/>
      <c r="K62" s="71"/>
      <c r="L62" s="138"/>
      <c r="M62" s="68"/>
      <c r="N62" s="68"/>
      <c r="O62" s="68"/>
      <c r="P62" s="71"/>
    </row>
    <row r="63" spans="1:16" s="59" customFormat="1" ht="28.5" customHeight="1">
      <c r="A63" s="97">
        <v>12</v>
      </c>
      <c r="B63" s="98" t="s">
        <v>27</v>
      </c>
      <c r="C63" s="79" t="s">
        <v>171</v>
      </c>
      <c r="D63" s="98" t="s">
        <v>121</v>
      </c>
      <c r="E63" s="99">
        <v>4</v>
      </c>
      <c r="F63" s="138"/>
      <c r="G63" s="68"/>
      <c r="H63" s="69"/>
      <c r="I63" s="69"/>
      <c r="J63" s="68"/>
      <c r="K63" s="71"/>
      <c r="L63" s="138"/>
      <c r="M63" s="68"/>
      <c r="N63" s="68"/>
      <c r="O63" s="68"/>
      <c r="P63" s="71"/>
    </row>
    <row r="64" spans="1:16" s="59" customFormat="1" ht="15" customHeight="1">
      <c r="A64" s="97"/>
      <c r="B64" s="98"/>
      <c r="C64" s="92" t="s">
        <v>119</v>
      </c>
      <c r="D64" s="98" t="s">
        <v>81</v>
      </c>
      <c r="E64" s="100">
        <f>8.3*4</f>
        <v>33.2</v>
      </c>
      <c r="F64" s="139"/>
      <c r="G64" s="69"/>
      <c r="H64" s="69"/>
      <c r="I64" s="70"/>
      <c r="J64" s="68"/>
      <c r="K64" s="71"/>
      <c r="L64" s="138"/>
      <c r="M64" s="68"/>
      <c r="N64" s="68"/>
      <c r="O64" s="68"/>
      <c r="P64" s="71"/>
    </row>
    <row r="65" spans="1:22" s="81" customFormat="1" ht="15" customHeight="1">
      <c r="A65" s="93"/>
      <c r="B65" s="98"/>
      <c r="C65" s="92" t="s">
        <v>120</v>
      </c>
      <c r="D65" s="98" t="s">
        <v>81</v>
      </c>
      <c r="E65" s="101">
        <f>2.5*4</f>
        <v>10</v>
      </c>
      <c r="F65" s="139"/>
      <c r="G65" s="69"/>
      <c r="H65" s="69"/>
      <c r="I65" s="94"/>
      <c r="J65" s="68"/>
      <c r="K65" s="71"/>
      <c r="L65" s="138"/>
      <c r="M65" s="68"/>
      <c r="N65" s="68"/>
      <c r="O65" s="68"/>
      <c r="P65" s="71"/>
      <c r="Q65" s="84"/>
      <c r="R65" s="84"/>
      <c r="S65" s="84"/>
      <c r="T65" s="84"/>
      <c r="U65" s="84"/>
      <c r="V65" s="84"/>
    </row>
    <row r="66" spans="1:16" s="59" customFormat="1" ht="15" customHeight="1">
      <c r="A66" s="97"/>
      <c r="B66" s="98"/>
      <c r="C66" s="92" t="s">
        <v>115</v>
      </c>
      <c r="D66" s="98" t="s">
        <v>81</v>
      </c>
      <c r="E66" s="99">
        <f>0.6*4</f>
        <v>2.4</v>
      </c>
      <c r="F66" s="139"/>
      <c r="G66" s="69"/>
      <c r="H66" s="69"/>
      <c r="I66" s="76"/>
      <c r="J66" s="68"/>
      <c r="K66" s="71"/>
      <c r="L66" s="138"/>
      <c r="M66" s="68"/>
      <c r="N66" s="68"/>
      <c r="O66" s="68"/>
      <c r="P66" s="71"/>
    </row>
    <row r="67" spans="1:16" s="59" customFormat="1" ht="15" customHeight="1">
      <c r="A67" s="97"/>
      <c r="B67" s="98"/>
      <c r="C67" s="77" t="s">
        <v>90</v>
      </c>
      <c r="D67" s="98" t="s">
        <v>81</v>
      </c>
      <c r="E67" s="99">
        <f>3.8*4</f>
        <v>15.2</v>
      </c>
      <c r="F67" s="139"/>
      <c r="G67" s="69"/>
      <c r="H67" s="69"/>
      <c r="I67" s="78"/>
      <c r="J67" s="68"/>
      <c r="K67" s="71"/>
      <c r="L67" s="138"/>
      <c r="M67" s="68"/>
      <c r="N67" s="68"/>
      <c r="O67" s="68"/>
      <c r="P67" s="71"/>
    </row>
    <row r="68" spans="1:16" s="59" customFormat="1" ht="15" customHeight="1">
      <c r="A68" s="97"/>
      <c r="B68" s="98"/>
      <c r="C68" s="77" t="s">
        <v>91</v>
      </c>
      <c r="D68" s="98" t="s">
        <v>81</v>
      </c>
      <c r="E68" s="99">
        <f>4</f>
        <v>4</v>
      </c>
      <c r="F68" s="139"/>
      <c r="G68" s="69"/>
      <c r="H68" s="69"/>
      <c r="I68" s="78"/>
      <c r="J68" s="68"/>
      <c r="K68" s="71"/>
      <c r="L68" s="138"/>
      <c r="M68" s="68"/>
      <c r="N68" s="68"/>
      <c r="O68" s="68"/>
      <c r="P68" s="71"/>
    </row>
    <row r="69" spans="1:16" s="59" customFormat="1" ht="28.5" customHeight="1">
      <c r="A69" s="97"/>
      <c r="B69" s="98"/>
      <c r="C69" s="77" t="s">
        <v>168</v>
      </c>
      <c r="D69" s="98" t="s">
        <v>26</v>
      </c>
      <c r="E69" s="99">
        <v>16</v>
      </c>
      <c r="F69" s="139"/>
      <c r="G69" s="69"/>
      <c r="H69" s="69"/>
      <c r="I69" s="78"/>
      <c r="J69" s="69"/>
      <c r="K69" s="71"/>
      <c r="L69" s="138"/>
      <c r="M69" s="68"/>
      <c r="N69" s="68"/>
      <c r="O69" s="68"/>
      <c r="P69" s="71"/>
    </row>
    <row r="70" spans="1:16" s="59" customFormat="1" ht="15" customHeight="1">
      <c r="A70" s="97">
        <v>13</v>
      </c>
      <c r="B70" s="98" t="s">
        <v>27</v>
      </c>
      <c r="C70" s="91" t="s">
        <v>164</v>
      </c>
      <c r="D70" s="102" t="s">
        <v>26</v>
      </c>
      <c r="E70" s="71">
        <v>4</v>
      </c>
      <c r="F70" s="138"/>
      <c r="G70" s="68"/>
      <c r="H70" s="69"/>
      <c r="I70" s="69"/>
      <c r="J70" s="68"/>
      <c r="K70" s="71"/>
      <c r="L70" s="138"/>
      <c r="M70" s="68"/>
      <c r="N70" s="68"/>
      <c r="O70" s="68"/>
      <c r="P70" s="71"/>
    </row>
    <row r="71" spans="1:16" s="74" customFormat="1" ht="15" customHeight="1">
      <c r="A71" s="97"/>
      <c r="B71" s="98"/>
      <c r="C71" s="92" t="s">
        <v>122</v>
      </c>
      <c r="D71" s="98" t="s">
        <v>81</v>
      </c>
      <c r="E71" s="99">
        <f>6.4*4</f>
        <v>25.6</v>
      </c>
      <c r="F71" s="139"/>
      <c r="G71" s="69"/>
      <c r="H71" s="69"/>
      <c r="I71" s="70"/>
      <c r="J71" s="68"/>
      <c r="K71" s="71"/>
      <c r="L71" s="138"/>
      <c r="M71" s="68"/>
      <c r="N71" s="68"/>
      <c r="O71" s="68"/>
      <c r="P71" s="71"/>
    </row>
    <row r="72" spans="1:16" s="59" customFormat="1" ht="15" customHeight="1">
      <c r="A72" s="97"/>
      <c r="B72" s="98"/>
      <c r="C72" s="92" t="s">
        <v>123</v>
      </c>
      <c r="D72" s="98" t="s">
        <v>81</v>
      </c>
      <c r="E72" s="99">
        <f>1.9*4</f>
        <v>7.6</v>
      </c>
      <c r="F72" s="139"/>
      <c r="G72" s="69"/>
      <c r="H72" s="69"/>
      <c r="I72" s="70"/>
      <c r="J72" s="68"/>
      <c r="K72" s="71"/>
      <c r="L72" s="138"/>
      <c r="M72" s="68"/>
      <c r="N72" s="68"/>
      <c r="O72" s="68"/>
      <c r="P72" s="71"/>
    </row>
    <row r="73" spans="1:16" s="59" customFormat="1" ht="27.75" customHeight="1">
      <c r="A73" s="97"/>
      <c r="B73" s="98"/>
      <c r="C73" s="77" t="s">
        <v>168</v>
      </c>
      <c r="D73" s="98" t="s">
        <v>26</v>
      </c>
      <c r="E73" s="99">
        <v>8</v>
      </c>
      <c r="F73" s="139"/>
      <c r="G73" s="69"/>
      <c r="H73" s="69"/>
      <c r="I73" s="70"/>
      <c r="J73" s="69"/>
      <c r="K73" s="71"/>
      <c r="L73" s="138"/>
      <c r="M73" s="68"/>
      <c r="N73" s="68"/>
      <c r="O73" s="68"/>
      <c r="P73" s="71"/>
    </row>
    <row r="74" spans="1:16" s="59" customFormat="1" ht="15" customHeight="1">
      <c r="A74" s="97">
        <v>14</v>
      </c>
      <c r="B74" s="98" t="s">
        <v>27</v>
      </c>
      <c r="C74" s="91" t="s">
        <v>165</v>
      </c>
      <c r="D74" s="98" t="s">
        <v>26</v>
      </c>
      <c r="E74" s="99">
        <v>2</v>
      </c>
      <c r="F74" s="138"/>
      <c r="G74" s="68"/>
      <c r="H74" s="69"/>
      <c r="I74" s="69"/>
      <c r="J74" s="68"/>
      <c r="K74" s="71"/>
      <c r="L74" s="138"/>
      <c r="M74" s="68"/>
      <c r="N74" s="68"/>
      <c r="O74" s="68"/>
      <c r="P74" s="71"/>
    </row>
    <row r="75" spans="1:16" s="59" customFormat="1" ht="15" customHeight="1">
      <c r="A75" s="97"/>
      <c r="B75" s="98"/>
      <c r="C75" s="92" t="s">
        <v>124</v>
      </c>
      <c r="D75" s="98" t="s">
        <v>81</v>
      </c>
      <c r="E75" s="99">
        <f>5.3*2</f>
        <v>10.6</v>
      </c>
      <c r="F75" s="139"/>
      <c r="G75" s="69"/>
      <c r="H75" s="69"/>
      <c r="I75" s="70"/>
      <c r="J75" s="68"/>
      <c r="K75" s="71"/>
      <c r="L75" s="138"/>
      <c r="M75" s="68"/>
      <c r="N75" s="68"/>
      <c r="O75" s="68"/>
      <c r="P75" s="71"/>
    </row>
    <row r="76" spans="1:16" s="59" customFormat="1" ht="28.5" customHeight="1">
      <c r="A76" s="97"/>
      <c r="B76" s="98"/>
      <c r="C76" s="77" t="s">
        <v>168</v>
      </c>
      <c r="D76" s="98" t="s">
        <v>26</v>
      </c>
      <c r="E76" s="99">
        <v>4</v>
      </c>
      <c r="F76" s="139"/>
      <c r="G76" s="69"/>
      <c r="H76" s="69"/>
      <c r="I76" s="70"/>
      <c r="J76" s="69"/>
      <c r="K76" s="71"/>
      <c r="L76" s="138"/>
      <c r="M76" s="68"/>
      <c r="N76" s="68"/>
      <c r="O76" s="68"/>
      <c r="P76" s="71"/>
    </row>
    <row r="77" spans="1:16" s="59" customFormat="1" ht="15" customHeight="1">
      <c r="A77" s="80">
        <v>15</v>
      </c>
      <c r="B77" s="98" t="s">
        <v>27</v>
      </c>
      <c r="C77" s="96" t="s">
        <v>125</v>
      </c>
      <c r="D77" s="61"/>
      <c r="E77" s="62"/>
      <c r="F77" s="137"/>
      <c r="G77" s="64"/>
      <c r="H77" s="64"/>
      <c r="I77" s="65"/>
      <c r="J77" s="64"/>
      <c r="K77" s="66"/>
      <c r="L77" s="137"/>
      <c r="M77" s="64"/>
      <c r="N77" s="64"/>
      <c r="O77" s="64"/>
      <c r="P77" s="66"/>
    </row>
    <row r="78" spans="1:16" s="59" customFormat="1" ht="15" customHeight="1">
      <c r="A78" s="97"/>
      <c r="B78" s="98"/>
      <c r="C78" s="90" t="s">
        <v>126</v>
      </c>
      <c r="D78" s="98" t="s">
        <v>81</v>
      </c>
      <c r="E78" s="99">
        <v>27.1</v>
      </c>
      <c r="F78" s="138"/>
      <c r="G78" s="68"/>
      <c r="H78" s="69"/>
      <c r="I78" s="69"/>
      <c r="J78" s="68"/>
      <c r="K78" s="71"/>
      <c r="L78" s="138"/>
      <c r="M78" s="68"/>
      <c r="N78" s="68"/>
      <c r="O78" s="68"/>
      <c r="P78" s="71"/>
    </row>
    <row r="79" spans="1:16" s="59" customFormat="1" ht="15" customHeight="1">
      <c r="A79" s="97"/>
      <c r="B79" s="98"/>
      <c r="C79" s="77" t="s">
        <v>102</v>
      </c>
      <c r="D79" s="98" t="s">
        <v>81</v>
      </c>
      <c r="E79" s="99">
        <v>27.1</v>
      </c>
      <c r="F79" s="139"/>
      <c r="G79" s="69"/>
      <c r="H79" s="69"/>
      <c r="I79" s="70"/>
      <c r="J79" s="68"/>
      <c r="K79" s="71"/>
      <c r="L79" s="138"/>
      <c r="M79" s="68"/>
      <c r="N79" s="68"/>
      <c r="O79" s="68"/>
      <c r="P79" s="71"/>
    </row>
    <row r="80" spans="1:16" s="59" customFormat="1" ht="28.5" customHeight="1" thickBot="1">
      <c r="A80" s="120"/>
      <c r="B80" s="121"/>
      <c r="C80" s="122" t="s">
        <v>168</v>
      </c>
      <c r="D80" s="121" t="s">
        <v>26</v>
      </c>
      <c r="E80" s="123">
        <v>4</v>
      </c>
      <c r="F80" s="141"/>
      <c r="G80" s="124"/>
      <c r="H80" s="124"/>
      <c r="I80" s="125"/>
      <c r="J80" s="126"/>
      <c r="K80" s="127"/>
      <c r="L80" s="144"/>
      <c r="M80" s="126"/>
      <c r="N80" s="126"/>
      <c r="O80" s="126"/>
      <c r="P80" s="127"/>
    </row>
    <row r="81" spans="1:16" s="81" customFormat="1" ht="15" customHeight="1" thickBot="1">
      <c r="A81" s="129"/>
      <c r="B81" s="130"/>
      <c r="C81" s="131" t="s">
        <v>9</v>
      </c>
      <c r="D81" s="130"/>
      <c r="E81" s="133"/>
      <c r="F81" s="129"/>
      <c r="G81" s="130"/>
      <c r="H81" s="130"/>
      <c r="I81" s="130"/>
      <c r="J81" s="130"/>
      <c r="K81" s="133"/>
      <c r="L81" s="145"/>
      <c r="M81" s="146"/>
      <c r="N81" s="146"/>
      <c r="O81" s="146"/>
      <c r="P81" s="132"/>
    </row>
    <row r="82" spans="1:16" s="82" customFormat="1" ht="15" customHeight="1" thickBot="1">
      <c r="A82" s="112"/>
      <c r="B82" s="113"/>
      <c r="C82" s="103" t="s">
        <v>10</v>
      </c>
      <c r="D82" s="114"/>
      <c r="E82" s="134"/>
      <c r="F82" s="115"/>
      <c r="G82" s="116"/>
      <c r="H82" s="116"/>
      <c r="I82" s="117"/>
      <c r="J82" s="117"/>
      <c r="K82" s="142"/>
      <c r="L82" s="112"/>
      <c r="M82" s="117"/>
      <c r="N82" s="118"/>
      <c r="O82" s="117"/>
      <c r="P82" s="119"/>
    </row>
    <row r="83" spans="1:17" s="81" customFormat="1" ht="15" customHeight="1" thickBot="1">
      <c r="A83" s="104"/>
      <c r="B83" s="105"/>
      <c r="C83" s="106" t="s">
        <v>11</v>
      </c>
      <c r="D83" s="105"/>
      <c r="E83" s="135"/>
      <c r="F83" s="107"/>
      <c r="G83" s="105"/>
      <c r="H83" s="105"/>
      <c r="I83" s="108"/>
      <c r="J83" s="108"/>
      <c r="K83" s="143"/>
      <c r="L83" s="109"/>
      <c r="M83" s="110"/>
      <c r="N83" s="110"/>
      <c r="O83" s="110"/>
      <c r="P83" s="111"/>
      <c r="Q83" s="83"/>
    </row>
    <row r="84" spans="1:16" s="81" customFormat="1" ht="14.25" customHeight="1">
      <c r="A84" s="84"/>
      <c r="B84" s="85"/>
      <c r="C84" s="86"/>
      <c r="D84" s="85"/>
      <c r="E84" s="85"/>
      <c r="F84" s="85"/>
      <c r="G84" s="85"/>
      <c r="H84" s="85"/>
      <c r="I84" s="84"/>
      <c r="J84" s="84"/>
      <c r="K84" s="84"/>
      <c r="L84" s="87"/>
      <c r="M84" s="87"/>
      <c r="N84" s="87"/>
      <c r="O84" s="87"/>
      <c r="P84" s="87"/>
    </row>
    <row r="85" spans="13:16" ht="409.5">
      <c r="M85" s="88"/>
      <c r="P85" s="88"/>
    </row>
    <row r="86" spans="2:15" ht="15" customHeight="1">
      <c r="B86" s="2" t="s">
        <v>214</v>
      </c>
      <c r="C86" s="2"/>
      <c r="D86" s="2"/>
      <c r="K86" s="17" t="s">
        <v>14</v>
      </c>
      <c r="M86" s="18"/>
      <c r="N86" s="18"/>
      <c r="O86" s="18"/>
    </row>
    <row r="87" spans="2:17" ht="14.25" customHeight="1">
      <c r="B87" s="2" t="s">
        <v>213</v>
      </c>
      <c r="C87" s="2"/>
      <c r="D87" s="2"/>
      <c r="K87" s="17"/>
      <c r="M87" s="18"/>
      <c r="N87" s="18"/>
      <c r="O87" s="18"/>
      <c r="Q87" s="88"/>
    </row>
    <row r="88" spans="3:4" ht="409.5">
      <c r="C88" s="2"/>
      <c r="D88" s="2"/>
    </row>
    <row r="89" ht="409.5">
      <c r="P89" s="14"/>
    </row>
    <row r="90" ht="409.5">
      <c r="Q90" s="88"/>
    </row>
    <row r="91" ht="409.5">
      <c r="Q91" s="88"/>
    </row>
    <row r="112" ht="409.5">
      <c r="P112" s="27"/>
    </row>
  </sheetData>
  <sheetProtection/>
  <mergeCells count="5">
    <mergeCell ref="A1:P1"/>
    <mergeCell ref="A2:P2"/>
    <mergeCell ref="F11:K11"/>
    <mergeCell ref="L11:P11"/>
    <mergeCell ref="A4:P4"/>
  </mergeCells>
  <printOptions horizontalCentered="1"/>
  <pageMargins left="0.35433070866141736" right="0.35433070866141736" top="0.984251968503937" bottom="0.5905511811023623" header="0.5118110236220472" footer="0.1968503937007874"/>
  <pageSetup horizontalDpi="600" verticalDpi="600" orientation="landscape" paperSize="9" scale="95" r:id="rId1"/>
  <headerFooter alignWithMargins="0">
    <oddFooter>&amp;C1-&amp;P</oddFooter>
  </headerFooter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08"/>
  <sheetViews>
    <sheetView tabSelected="1" workbookViewId="0" topLeftCell="A1">
      <selection activeCell="V12" sqref="V12"/>
    </sheetView>
  </sheetViews>
  <sheetFormatPr defaultColWidth="9.57421875" defaultRowHeight="12.75" outlineLevelCol="2"/>
  <cols>
    <col min="1" max="1" width="5.00390625" style="4" customWidth="1"/>
    <col min="2" max="2" width="8.00390625" style="4" customWidth="1"/>
    <col min="3" max="3" width="37.140625" style="4" customWidth="1"/>
    <col min="4" max="4" width="11.140625" style="4" customWidth="1"/>
    <col min="5" max="5" width="6.8515625" style="4" customWidth="1"/>
    <col min="6" max="6" width="5.7109375" style="4" customWidth="1"/>
    <col min="7" max="7" width="7.00390625" style="4" customWidth="1" outlineLevel="1"/>
    <col min="8" max="8" width="6.7109375" style="4" customWidth="1" outlineLevel="1"/>
    <col min="9" max="9" width="7.57421875" style="4" customWidth="1" outlineLevel="2"/>
    <col min="10" max="10" width="9.00390625" style="4" customWidth="1" outlineLevel="1"/>
    <col min="11" max="11" width="6.57421875" style="4" customWidth="1" outlineLevel="1"/>
    <col min="12" max="12" width="9.57421875" style="4" customWidth="1" outlineLevel="1"/>
    <col min="13" max="13" width="9.28125" style="4" customWidth="1" outlineLevel="1"/>
    <col min="14" max="14" width="9.140625" style="4" customWidth="1" outlineLevel="1"/>
    <col min="15" max="15" width="10.140625" style="4" customWidth="1" outlineLevel="1"/>
    <col min="16" max="16" width="7.57421875" style="4" customWidth="1" outlineLevel="1"/>
    <col min="17" max="17" width="10.421875" style="4" customWidth="1" outlineLevel="1"/>
    <col min="18" max="18" width="9.57421875" style="4" customWidth="1"/>
    <col min="19" max="20" width="9.57421875" style="4" hidden="1" customWidth="1" outlineLevel="1"/>
    <col min="21" max="21" width="9.57421875" style="4" customWidth="1" collapsed="1"/>
    <col min="22" max="25" width="9.57421875" style="4" customWidth="1"/>
    <col min="26" max="27" width="9.57421875" style="4" hidden="1" customWidth="1" outlineLevel="1"/>
    <col min="28" max="28" width="9.57421875" style="4" customWidth="1" collapsed="1"/>
    <col min="29" max="32" width="9.57421875" style="4" customWidth="1"/>
    <col min="33" max="34" width="9.57421875" style="4" hidden="1" customWidth="1" outlineLevel="1"/>
    <col min="35" max="35" width="9.57421875" style="4" customWidth="1" collapsed="1"/>
    <col min="36" max="16384" width="9.57421875" style="4" customWidth="1"/>
  </cols>
  <sheetData>
    <row r="1" spans="1:17" ht="15.75">
      <c r="A1" s="409" t="s">
        <v>207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17" ht="15">
      <c r="A2" s="410" t="s">
        <v>49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ht="12.75">
      <c r="A3" s="27"/>
      <c r="B3" s="27"/>
      <c r="C3" s="27"/>
      <c r="D3" s="27"/>
      <c r="E3" s="27"/>
      <c r="F3" s="416"/>
      <c r="G3" s="416"/>
      <c r="H3" s="416"/>
      <c r="I3" s="416"/>
      <c r="J3" s="416"/>
      <c r="K3" s="27"/>
      <c r="L3" s="27"/>
      <c r="M3" s="27"/>
      <c r="N3" s="27"/>
      <c r="O3" s="27"/>
      <c r="P3" s="27"/>
      <c r="Q3" s="27"/>
    </row>
    <row r="4" spans="1:17" s="2" customFormat="1" ht="12.75">
      <c r="A4" s="414" t="s">
        <v>161</v>
      </c>
      <c r="B4" s="414"/>
      <c r="C4" s="414"/>
      <c r="D4" s="421"/>
      <c r="E4" s="421"/>
      <c r="F4" s="421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3" s="2" customFormat="1" ht="12.75">
      <c r="A5" s="1" t="s">
        <v>162</v>
      </c>
      <c r="C5" s="3"/>
    </row>
    <row r="6" s="2" customFormat="1" ht="12.75">
      <c r="A6" s="1" t="s">
        <v>163</v>
      </c>
    </row>
    <row r="7" spans="1:16" s="2" customFormat="1" ht="12.75">
      <c r="A7" s="1" t="s">
        <v>212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2:17" ht="12.75">
      <c r="B8" s="147"/>
      <c r="G8" s="27"/>
      <c r="O8" s="5" t="s">
        <v>21</v>
      </c>
      <c r="P8" s="6" t="s">
        <v>216</v>
      </c>
      <c r="Q8" s="6">
        <f>Q78</f>
        <v>0</v>
      </c>
    </row>
    <row r="9" spans="1:17" ht="12.75">
      <c r="A9" s="4" t="s">
        <v>217</v>
      </c>
      <c r="B9" s="147"/>
      <c r="D9" s="147"/>
      <c r="G9" s="27"/>
      <c r="O9" s="7" t="s">
        <v>12</v>
      </c>
      <c r="P9" s="7" t="s">
        <v>216</v>
      </c>
      <c r="Q9" s="7" t="str">
        <f>1!P9</f>
        <v>__________</v>
      </c>
    </row>
    <row r="10" spans="5:17" ht="13.5" thickBot="1">
      <c r="E10" s="147"/>
      <c r="H10" s="27"/>
      <c r="N10" s="30"/>
      <c r="Q10" s="148"/>
    </row>
    <row r="11" spans="1:17" ht="12.75">
      <c r="A11" s="12"/>
      <c r="B11" s="13"/>
      <c r="C11" s="13"/>
      <c r="D11" s="13"/>
      <c r="E11" s="13"/>
      <c r="F11" s="180"/>
      <c r="G11" s="417" t="s">
        <v>0</v>
      </c>
      <c r="H11" s="418"/>
      <c r="I11" s="418"/>
      <c r="J11" s="418"/>
      <c r="K11" s="418"/>
      <c r="L11" s="419"/>
      <c r="M11" s="420" t="s">
        <v>182</v>
      </c>
      <c r="N11" s="418"/>
      <c r="O11" s="418"/>
      <c r="P11" s="418"/>
      <c r="Q11" s="419"/>
    </row>
    <row r="12" spans="1:17" ht="87" thickBot="1">
      <c r="A12" s="181" t="s">
        <v>1</v>
      </c>
      <c r="B12" s="182" t="s">
        <v>13</v>
      </c>
      <c r="C12" s="183" t="s">
        <v>2</v>
      </c>
      <c r="D12" s="183" t="s">
        <v>77</v>
      </c>
      <c r="E12" s="184" t="s">
        <v>3</v>
      </c>
      <c r="F12" s="185" t="s">
        <v>4</v>
      </c>
      <c r="G12" s="39" t="s">
        <v>5</v>
      </c>
      <c r="H12" s="40" t="s">
        <v>15</v>
      </c>
      <c r="I12" s="40" t="s">
        <v>16</v>
      </c>
      <c r="J12" s="40" t="s">
        <v>17</v>
      </c>
      <c r="K12" s="40" t="s">
        <v>18</v>
      </c>
      <c r="L12" s="41" t="s">
        <v>19</v>
      </c>
      <c r="M12" s="136" t="s">
        <v>6</v>
      </c>
      <c r="N12" s="40" t="s">
        <v>16</v>
      </c>
      <c r="O12" s="40" t="s">
        <v>17</v>
      </c>
      <c r="P12" s="40" t="s">
        <v>18</v>
      </c>
      <c r="Q12" s="41" t="s">
        <v>20</v>
      </c>
    </row>
    <row r="13" spans="1:17" ht="13.5" thickBot="1">
      <c r="A13" s="191"/>
      <c r="B13" s="192"/>
      <c r="C13" s="193"/>
      <c r="D13" s="193"/>
      <c r="E13" s="194"/>
      <c r="F13" s="195"/>
      <c r="G13" s="155" t="s">
        <v>7</v>
      </c>
      <c r="H13" s="156" t="s">
        <v>8</v>
      </c>
      <c r="I13" s="156"/>
      <c r="J13" s="157"/>
      <c r="K13" s="157"/>
      <c r="L13" s="158"/>
      <c r="M13" s="179" t="s">
        <v>7</v>
      </c>
      <c r="N13" s="156"/>
      <c r="O13" s="157"/>
      <c r="P13" s="157"/>
      <c r="Q13" s="154"/>
    </row>
    <row r="14" spans="1:17" ht="13.5" thickBot="1">
      <c r="A14" s="159">
        <v>1</v>
      </c>
      <c r="B14" s="160">
        <v>2</v>
      </c>
      <c r="C14" s="160">
        <v>3</v>
      </c>
      <c r="D14" s="160"/>
      <c r="E14" s="160">
        <v>4</v>
      </c>
      <c r="F14" s="161">
        <v>5</v>
      </c>
      <c r="G14" s="159">
        <v>6</v>
      </c>
      <c r="H14" s="160">
        <v>7</v>
      </c>
      <c r="I14" s="160">
        <v>8</v>
      </c>
      <c r="J14" s="160">
        <v>9</v>
      </c>
      <c r="K14" s="160">
        <v>10</v>
      </c>
      <c r="L14" s="161">
        <v>11</v>
      </c>
      <c r="M14" s="188">
        <v>12</v>
      </c>
      <c r="N14" s="160">
        <v>13</v>
      </c>
      <c r="O14" s="160">
        <v>14</v>
      </c>
      <c r="P14" s="160">
        <v>15</v>
      </c>
      <c r="Q14" s="161">
        <v>16</v>
      </c>
    </row>
    <row r="15" spans="1:17" s="74" customFormat="1" ht="38.25">
      <c r="A15" s="196">
        <v>1</v>
      </c>
      <c r="B15" s="197" t="s">
        <v>27</v>
      </c>
      <c r="C15" s="198" t="s">
        <v>219</v>
      </c>
      <c r="D15" s="197" t="s">
        <v>218</v>
      </c>
      <c r="E15" s="197" t="s">
        <v>50</v>
      </c>
      <c r="F15" s="199">
        <v>1</v>
      </c>
      <c r="G15" s="137"/>
      <c r="H15" s="64"/>
      <c r="I15" s="64"/>
      <c r="J15" s="65"/>
      <c r="K15" s="64"/>
      <c r="L15" s="66"/>
      <c r="M15" s="63"/>
      <c r="N15" s="64"/>
      <c r="O15" s="64"/>
      <c r="P15" s="64"/>
      <c r="Q15" s="66"/>
    </row>
    <row r="16" spans="1:21" s="74" customFormat="1" ht="51">
      <c r="A16" s="178">
        <v>2</v>
      </c>
      <c r="B16" s="197" t="s">
        <v>27</v>
      </c>
      <c r="C16" s="173" t="s">
        <v>51</v>
      </c>
      <c r="D16" s="175" t="s">
        <v>176</v>
      </c>
      <c r="E16" s="175" t="s">
        <v>50</v>
      </c>
      <c r="F16" s="186">
        <v>1</v>
      </c>
      <c r="G16" s="138"/>
      <c r="H16" s="68"/>
      <c r="I16" s="68"/>
      <c r="J16" s="72"/>
      <c r="K16" s="68"/>
      <c r="L16" s="71"/>
      <c r="M16" s="67"/>
      <c r="N16" s="68"/>
      <c r="O16" s="68"/>
      <c r="P16" s="68"/>
      <c r="Q16" s="71"/>
      <c r="U16" s="167"/>
    </row>
    <row r="17" spans="1:21" s="169" customFormat="1" ht="38.25">
      <c r="A17" s="196">
        <v>3</v>
      </c>
      <c r="B17" s="197" t="s">
        <v>27</v>
      </c>
      <c r="C17" s="177" t="s">
        <v>220</v>
      </c>
      <c r="D17" s="175" t="s">
        <v>177</v>
      </c>
      <c r="E17" s="175" t="s">
        <v>32</v>
      </c>
      <c r="F17" s="186">
        <v>1</v>
      </c>
      <c r="G17" s="21"/>
      <c r="H17" s="68"/>
      <c r="I17" s="68"/>
      <c r="J17" s="168"/>
      <c r="K17" s="68"/>
      <c r="L17" s="20"/>
      <c r="M17" s="19"/>
      <c r="N17" s="8"/>
      <c r="O17" s="8"/>
      <c r="P17" s="8"/>
      <c r="Q17" s="20"/>
      <c r="U17" s="170"/>
    </row>
    <row r="18" spans="1:21" s="74" customFormat="1" ht="38.25">
      <c r="A18" s="196">
        <v>4</v>
      </c>
      <c r="B18" s="197" t="s">
        <v>27</v>
      </c>
      <c r="C18" s="177" t="s">
        <v>52</v>
      </c>
      <c r="D18" s="175" t="s">
        <v>177</v>
      </c>
      <c r="E18" s="175" t="s">
        <v>32</v>
      </c>
      <c r="F18" s="186">
        <v>1</v>
      </c>
      <c r="G18" s="138"/>
      <c r="H18" s="68"/>
      <c r="I18" s="68"/>
      <c r="J18" s="72"/>
      <c r="K18" s="68"/>
      <c r="L18" s="71"/>
      <c r="M18" s="67"/>
      <c r="N18" s="68"/>
      <c r="O18" s="68"/>
      <c r="P18" s="68"/>
      <c r="Q18" s="71"/>
      <c r="U18" s="167"/>
    </row>
    <row r="19" spans="1:21" s="74" customFormat="1" ht="25.5">
      <c r="A19" s="178">
        <v>5</v>
      </c>
      <c r="B19" s="197" t="s">
        <v>27</v>
      </c>
      <c r="C19" s="173" t="s">
        <v>221</v>
      </c>
      <c r="D19" s="175" t="s">
        <v>178</v>
      </c>
      <c r="E19" s="175" t="s">
        <v>32</v>
      </c>
      <c r="F19" s="186">
        <v>5</v>
      </c>
      <c r="G19" s="189"/>
      <c r="H19" s="68"/>
      <c r="I19" s="68"/>
      <c r="J19" s="68"/>
      <c r="K19" s="68"/>
      <c r="L19" s="71"/>
      <c r="M19" s="67"/>
      <c r="N19" s="68"/>
      <c r="O19" s="68"/>
      <c r="P19" s="68"/>
      <c r="Q19" s="71"/>
      <c r="U19" s="167"/>
    </row>
    <row r="20" spans="1:21" s="74" customFormat="1" ht="25.5">
      <c r="A20" s="196">
        <v>6</v>
      </c>
      <c r="B20" s="197" t="s">
        <v>27</v>
      </c>
      <c r="C20" s="173" t="s">
        <v>53</v>
      </c>
      <c r="D20" s="175" t="s">
        <v>178</v>
      </c>
      <c r="E20" s="175" t="s">
        <v>32</v>
      </c>
      <c r="F20" s="186">
        <v>2</v>
      </c>
      <c r="G20" s="190"/>
      <c r="H20" s="68"/>
      <c r="I20" s="68"/>
      <c r="J20" s="68"/>
      <c r="K20" s="68"/>
      <c r="L20" s="71"/>
      <c r="M20" s="67"/>
      <c r="N20" s="68"/>
      <c r="O20" s="68"/>
      <c r="P20" s="68"/>
      <c r="Q20" s="71"/>
      <c r="U20" s="167"/>
    </row>
    <row r="21" spans="1:21" s="74" customFormat="1" ht="25.5">
      <c r="A21" s="196">
        <v>7</v>
      </c>
      <c r="B21" s="197" t="s">
        <v>27</v>
      </c>
      <c r="C21" s="173" t="s">
        <v>54</v>
      </c>
      <c r="D21" s="175" t="s">
        <v>178</v>
      </c>
      <c r="E21" s="175" t="s">
        <v>32</v>
      </c>
      <c r="F21" s="186">
        <v>1</v>
      </c>
      <c r="G21" s="138"/>
      <c r="H21" s="68"/>
      <c r="I21" s="68"/>
      <c r="J21" s="72"/>
      <c r="K21" s="68"/>
      <c r="L21" s="71"/>
      <c r="M21" s="67"/>
      <c r="N21" s="68"/>
      <c r="O21" s="68"/>
      <c r="P21" s="68"/>
      <c r="Q21" s="71"/>
      <c r="U21" s="167"/>
    </row>
    <row r="22" spans="1:21" s="74" customFormat="1" ht="25.5">
      <c r="A22" s="178">
        <v>8</v>
      </c>
      <c r="B22" s="197" t="s">
        <v>27</v>
      </c>
      <c r="C22" s="173" t="s">
        <v>55</v>
      </c>
      <c r="D22" s="175" t="s">
        <v>178</v>
      </c>
      <c r="E22" s="175" t="s">
        <v>32</v>
      </c>
      <c r="F22" s="186">
        <v>13</v>
      </c>
      <c r="G22" s="138"/>
      <c r="H22" s="68"/>
      <c r="I22" s="68"/>
      <c r="J22" s="68"/>
      <c r="K22" s="68"/>
      <c r="L22" s="71"/>
      <c r="M22" s="67"/>
      <c r="N22" s="68"/>
      <c r="O22" s="68"/>
      <c r="P22" s="68"/>
      <c r="Q22" s="71"/>
      <c r="U22" s="167"/>
    </row>
    <row r="23" spans="1:21" s="74" customFormat="1" ht="25.5">
      <c r="A23" s="196">
        <v>9</v>
      </c>
      <c r="B23" s="197" t="s">
        <v>27</v>
      </c>
      <c r="C23" s="173" t="s">
        <v>56</v>
      </c>
      <c r="D23" s="175" t="s">
        <v>178</v>
      </c>
      <c r="E23" s="175" t="s">
        <v>32</v>
      </c>
      <c r="F23" s="186">
        <v>1</v>
      </c>
      <c r="G23" s="138"/>
      <c r="H23" s="68"/>
      <c r="I23" s="68"/>
      <c r="J23" s="72"/>
      <c r="K23" s="68"/>
      <c r="L23" s="71"/>
      <c r="M23" s="67"/>
      <c r="N23" s="68"/>
      <c r="O23" s="68"/>
      <c r="P23" s="68"/>
      <c r="Q23" s="71"/>
      <c r="R23" s="167"/>
      <c r="U23" s="167"/>
    </row>
    <row r="24" spans="1:21" s="74" customFormat="1" ht="25.5">
      <c r="A24" s="196">
        <v>10</v>
      </c>
      <c r="B24" s="197" t="s">
        <v>27</v>
      </c>
      <c r="C24" s="173" t="s">
        <v>222</v>
      </c>
      <c r="D24" s="175" t="s">
        <v>223</v>
      </c>
      <c r="E24" s="175" t="s">
        <v>32</v>
      </c>
      <c r="F24" s="186">
        <v>1</v>
      </c>
      <c r="G24" s="138"/>
      <c r="H24" s="68"/>
      <c r="I24" s="68"/>
      <c r="J24" s="70"/>
      <c r="K24" s="68"/>
      <c r="L24" s="71"/>
      <c r="M24" s="67"/>
      <c r="N24" s="68"/>
      <c r="O24" s="68"/>
      <c r="P24" s="68"/>
      <c r="Q24" s="71"/>
      <c r="U24" s="167"/>
    </row>
    <row r="25" spans="1:21" s="74" customFormat="1" ht="12.75">
      <c r="A25" s="178">
        <v>11</v>
      </c>
      <c r="B25" s="197" t="s">
        <v>27</v>
      </c>
      <c r="C25" s="173" t="s">
        <v>224</v>
      </c>
      <c r="D25" s="175"/>
      <c r="E25" s="175" t="s">
        <v>32</v>
      </c>
      <c r="F25" s="186">
        <v>2</v>
      </c>
      <c r="G25" s="138"/>
      <c r="H25" s="68"/>
      <c r="I25" s="68"/>
      <c r="J25" s="72"/>
      <c r="K25" s="68"/>
      <c r="L25" s="71"/>
      <c r="M25" s="67"/>
      <c r="N25" s="68"/>
      <c r="O25" s="68"/>
      <c r="P25" s="68"/>
      <c r="Q25" s="71"/>
      <c r="U25" s="167"/>
    </row>
    <row r="26" spans="1:21" s="74" customFormat="1" ht="12.75">
      <c r="A26" s="196">
        <v>12</v>
      </c>
      <c r="B26" s="197" t="s">
        <v>27</v>
      </c>
      <c r="C26" s="173" t="s">
        <v>57</v>
      </c>
      <c r="D26" s="175"/>
      <c r="E26" s="175" t="s">
        <v>32</v>
      </c>
      <c r="F26" s="186">
        <v>1</v>
      </c>
      <c r="G26" s="138"/>
      <c r="H26" s="68"/>
      <c r="I26" s="68"/>
      <c r="J26" s="70"/>
      <c r="K26" s="68"/>
      <c r="L26" s="71"/>
      <c r="M26" s="67"/>
      <c r="N26" s="68"/>
      <c r="O26" s="68"/>
      <c r="P26" s="68"/>
      <c r="Q26" s="71"/>
      <c r="R26" s="167"/>
      <c r="U26" s="167"/>
    </row>
    <row r="27" spans="1:21" s="74" customFormat="1" ht="25.5">
      <c r="A27" s="196">
        <v>13</v>
      </c>
      <c r="B27" s="197" t="s">
        <v>27</v>
      </c>
      <c r="C27" s="173" t="s">
        <v>225</v>
      </c>
      <c r="D27" s="175" t="s">
        <v>179</v>
      </c>
      <c r="E27" s="175" t="s">
        <v>32</v>
      </c>
      <c r="F27" s="186">
        <v>2</v>
      </c>
      <c r="G27" s="138"/>
      <c r="H27" s="68"/>
      <c r="I27" s="68"/>
      <c r="J27" s="72"/>
      <c r="K27" s="68"/>
      <c r="L27" s="71"/>
      <c r="M27" s="67"/>
      <c r="N27" s="68"/>
      <c r="O27" s="68"/>
      <c r="P27" s="68"/>
      <c r="Q27" s="71"/>
      <c r="U27" s="167"/>
    </row>
    <row r="28" spans="1:21" s="74" customFormat="1" ht="12.75">
      <c r="A28" s="178">
        <v>14</v>
      </c>
      <c r="B28" s="197" t="s">
        <v>27</v>
      </c>
      <c r="C28" s="173" t="s">
        <v>58</v>
      </c>
      <c r="D28" s="175" t="s">
        <v>59</v>
      </c>
      <c r="E28" s="175" t="s">
        <v>32</v>
      </c>
      <c r="F28" s="186">
        <v>9</v>
      </c>
      <c r="G28" s="138"/>
      <c r="H28" s="68"/>
      <c r="I28" s="68"/>
      <c r="J28" s="72"/>
      <c r="K28" s="68"/>
      <c r="L28" s="71"/>
      <c r="M28" s="67"/>
      <c r="N28" s="68"/>
      <c r="O28" s="68"/>
      <c r="P28" s="68"/>
      <c r="Q28" s="71"/>
      <c r="U28" s="167"/>
    </row>
    <row r="29" spans="1:21" s="169" customFormat="1" ht="12.75">
      <c r="A29" s="196">
        <v>15</v>
      </c>
      <c r="B29" s="197" t="s">
        <v>27</v>
      </c>
      <c r="C29" s="173" t="s">
        <v>60</v>
      </c>
      <c r="D29" s="175"/>
      <c r="E29" s="175" t="s">
        <v>32</v>
      </c>
      <c r="F29" s="186">
        <v>4</v>
      </c>
      <c r="G29" s="21"/>
      <c r="H29" s="68"/>
      <c r="I29" s="68"/>
      <c r="J29" s="168"/>
      <c r="K29" s="68"/>
      <c r="L29" s="20"/>
      <c r="M29" s="19"/>
      <c r="N29" s="8"/>
      <c r="O29" s="8"/>
      <c r="P29" s="8"/>
      <c r="Q29" s="20"/>
      <c r="U29" s="170"/>
    </row>
    <row r="30" spans="1:21" s="74" customFormat="1" ht="12.75">
      <c r="A30" s="196">
        <v>16</v>
      </c>
      <c r="B30" s="197" t="s">
        <v>27</v>
      </c>
      <c r="C30" s="173" t="s">
        <v>61</v>
      </c>
      <c r="D30" s="175" t="s">
        <v>62</v>
      </c>
      <c r="E30" s="175" t="s">
        <v>32</v>
      </c>
      <c r="F30" s="186">
        <v>5</v>
      </c>
      <c r="G30" s="138"/>
      <c r="H30" s="68"/>
      <c r="I30" s="68"/>
      <c r="J30" s="72"/>
      <c r="K30" s="68"/>
      <c r="L30" s="71"/>
      <c r="M30" s="67"/>
      <c r="N30" s="68"/>
      <c r="O30" s="68"/>
      <c r="P30" s="68"/>
      <c r="Q30" s="71"/>
      <c r="U30" s="167"/>
    </row>
    <row r="31" spans="1:21" s="81" customFormat="1" ht="51">
      <c r="A31" s="178">
        <v>17</v>
      </c>
      <c r="B31" s="197" t="s">
        <v>27</v>
      </c>
      <c r="C31" s="176" t="s">
        <v>226</v>
      </c>
      <c r="D31" s="174" t="s">
        <v>181</v>
      </c>
      <c r="E31" s="174" t="s">
        <v>25</v>
      </c>
      <c r="F31" s="187">
        <v>130</v>
      </c>
      <c r="G31" s="138"/>
      <c r="H31" s="68"/>
      <c r="I31" s="68"/>
      <c r="J31" s="70"/>
      <c r="K31" s="68"/>
      <c r="L31" s="71"/>
      <c r="M31" s="67"/>
      <c r="N31" s="68"/>
      <c r="O31" s="68"/>
      <c r="P31" s="68"/>
      <c r="Q31" s="71"/>
      <c r="U31" s="270"/>
    </row>
    <row r="32" spans="1:21" s="81" customFormat="1" ht="51">
      <c r="A32" s="196">
        <v>18</v>
      </c>
      <c r="B32" s="197" t="s">
        <v>27</v>
      </c>
      <c r="C32" s="176" t="s">
        <v>227</v>
      </c>
      <c r="D32" s="174" t="s">
        <v>180</v>
      </c>
      <c r="E32" s="174" t="s">
        <v>25</v>
      </c>
      <c r="F32" s="187">
        <v>27</v>
      </c>
      <c r="G32" s="138"/>
      <c r="H32" s="68"/>
      <c r="I32" s="68"/>
      <c r="J32" s="72"/>
      <c r="K32" s="68"/>
      <c r="L32" s="71"/>
      <c r="M32" s="67"/>
      <c r="N32" s="68"/>
      <c r="O32" s="68"/>
      <c r="P32" s="68"/>
      <c r="Q32" s="71"/>
      <c r="U32" s="270"/>
    </row>
    <row r="33" spans="1:21" s="81" customFormat="1" ht="51">
      <c r="A33" s="196">
        <v>19</v>
      </c>
      <c r="B33" s="197" t="s">
        <v>27</v>
      </c>
      <c r="C33" s="176" t="s">
        <v>228</v>
      </c>
      <c r="D33" s="174" t="s">
        <v>180</v>
      </c>
      <c r="E33" s="175" t="s">
        <v>25</v>
      </c>
      <c r="F33" s="186">
        <v>7</v>
      </c>
      <c r="G33" s="138"/>
      <c r="H33" s="68"/>
      <c r="I33" s="68"/>
      <c r="J33" s="70"/>
      <c r="K33" s="68"/>
      <c r="L33" s="71"/>
      <c r="M33" s="67"/>
      <c r="N33" s="68"/>
      <c r="O33" s="68"/>
      <c r="P33" s="68"/>
      <c r="Q33" s="71"/>
      <c r="R33" s="270"/>
      <c r="U33" s="270"/>
    </row>
    <row r="34" spans="1:21" s="81" customFormat="1" ht="51">
      <c r="A34" s="178">
        <v>20</v>
      </c>
      <c r="B34" s="197" t="s">
        <v>27</v>
      </c>
      <c r="C34" s="176" t="s">
        <v>229</v>
      </c>
      <c r="D34" s="174" t="s">
        <v>180</v>
      </c>
      <c r="E34" s="175" t="s">
        <v>25</v>
      </c>
      <c r="F34" s="186">
        <v>0.5</v>
      </c>
      <c r="G34" s="138"/>
      <c r="H34" s="68"/>
      <c r="I34" s="68"/>
      <c r="J34" s="72"/>
      <c r="K34" s="68"/>
      <c r="L34" s="71"/>
      <c r="M34" s="67"/>
      <c r="N34" s="68"/>
      <c r="O34" s="68"/>
      <c r="P34" s="68"/>
      <c r="Q34" s="71"/>
      <c r="U34" s="270"/>
    </row>
    <row r="35" spans="1:21" s="81" customFormat="1" ht="51">
      <c r="A35" s="196">
        <v>21</v>
      </c>
      <c r="B35" s="197" t="s">
        <v>27</v>
      </c>
      <c r="C35" s="176" t="s">
        <v>230</v>
      </c>
      <c r="D35" s="174" t="s">
        <v>180</v>
      </c>
      <c r="E35" s="175" t="s">
        <v>25</v>
      </c>
      <c r="F35" s="186">
        <v>20</v>
      </c>
      <c r="G35" s="189"/>
      <c r="H35" s="68"/>
      <c r="I35" s="68"/>
      <c r="J35" s="68"/>
      <c r="K35" s="68"/>
      <c r="L35" s="71"/>
      <c r="M35" s="67"/>
      <c r="N35" s="68"/>
      <c r="O35" s="68"/>
      <c r="P35" s="68"/>
      <c r="Q35" s="71"/>
      <c r="U35" s="270"/>
    </row>
    <row r="36" spans="1:21" s="81" customFormat="1" ht="51">
      <c r="A36" s="196">
        <v>22</v>
      </c>
      <c r="B36" s="197" t="s">
        <v>27</v>
      </c>
      <c r="C36" s="176" t="s">
        <v>231</v>
      </c>
      <c r="D36" s="174" t="s">
        <v>180</v>
      </c>
      <c r="E36" s="175" t="s">
        <v>25</v>
      </c>
      <c r="F36" s="186">
        <v>7</v>
      </c>
      <c r="G36" s="190"/>
      <c r="H36" s="68"/>
      <c r="I36" s="68"/>
      <c r="J36" s="68"/>
      <c r="K36" s="68"/>
      <c r="L36" s="71"/>
      <c r="M36" s="67"/>
      <c r="N36" s="68"/>
      <c r="O36" s="68"/>
      <c r="P36" s="68"/>
      <c r="Q36" s="71"/>
      <c r="U36" s="270"/>
    </row>
    <row r="37" spans="1:21" s="74" customFormat="1" ht="409.5">
      <c r="A37" s="178">
        <v>23</v>
      </c>
      <c r="B37" s="197" t="s">
        <v>27</v>
      </c>
      <c r="C37" s="173" t="s">
        <v>232</v>
      </c>
      <c r="D37" s="175"/>
      <c r="E37" s="175" t="s">
        <v>32</v>
      </c>
      <c r="F37" s="186">
        <v>19</v>
      </c>
      <c r="G37" s="138"/>
      <c r="H37" s="68"/>
      <c r="I37" s="68"/>
      <c r="J37" s="72"/>
      <c r="K37" s="68"/>
      <c r="L37" s="71"/>
      <c r="M37" s="67"/>
      <c r="N37" s="68"/>
      <c r="O37" s="68"/>
      <c r="P37" s="68"/>
      <c r="Q37" s="71"/>
      <c r="U37" s="167"/>
    </row>
    <row r="38" spans="1:21" s="74" customFormat="1" ht="409.5">
      <c r="A38" s="196">
        <v>24</v>
      </c>
      <c r="B38" s="197" t="s">
        <v>27</v>
      </c>
      <c r="C38" s="173" t="s">
        <v>172</v>
      </c>
      <c r="D38" s="175"/>
      <c r="E38" s="175" t="s">
        <v>32</v>
      </c>
      <c r="F38" s="186">
        <v>7</v>
      </c>
      <c r="G38" s="138"/>
      <c r="H38" s="68"/>
      <c r="I38" s="68"/>
      <c r="J38" s="72"/>
      <c r="K38" s="68"/>
      <c r="L38" s="71"/>
      <c r="M38" s="67"/>
      <c r="N38" s="68"/>
      <c r="O38" s="68"/>
      <c r="P38" s="68"/>
      <c r="Q38" s="71"/>
      <c r="U38" s="167"/>
    </row>
    <row r="39" spans="1:21" s="74" customFormat="1" ht="409.5">
      <c r="A39" s="196">
        <v>25</v>
      </c>
      <c r="B39" s="197" t="s">
        <v>27</v>
      </c>
      <c r="C39" s="173" t="s">
        <v>173</v>
      </c>
      <c r="D39" s="175"/>
      <c r="E39" s="175" t="s">
        <v>32</v>
      </c>
      <c r="F39" s="186">
        <v>2</v>
      </c>
      <c r="G39" s="138"/>
      <c r="H39" s="68"/>
      <c r="I39" s="68"/>
      <c r="J39" s="72"/>
      <c r="K39" s="68"/>
      <c r="L39" s="71"/>
      <c r="M39" s="67"/>
      <c r="N39" s="68"/>
      <c r="O39" s="68"/>
      <c r="P39" s="68"/>
      <c r="Q39" s="71"/>
      <c r="U39" s="167"/>
    </row>
    <row r="40" spans="1:21" s="74" customFormat="1" ht="409.5">
      <c r="A40" s="178">
        <v>26</v>
      </c>
      <c r="B40" s="197" t="s">
        <v>27</v>
      </c>
      <c r="C40" s="173" t="s">
        <v>174</v>
      </c>
      <c r="D40" s="175"/>
      <c r="E40" s="175" t="s">
        <v>32</v>
      </c>
      <c r="F40" s="186">
        <v>16</v>
      </c>
      <c r="G40" s="138"/>
      <c r="H40" s="68"/>
      <c r="I40" s="68"/>
      <c r="J40" s="72"/>
      <c r="K40" s="68"/>
      <c r="L40" s="71"/>
      <c r="M40" s="67"/>
      <c r="N40" s="68"/>
      <c r="O40" s="68"/>
      <c r="P40" s="68"/>
      <c r="Q40" s="71"/>
      <c r="U40" s="167"/>
    </row>
    <row r="41" spans="1:21" s="74" customFormat="1" ht="409.5">
      <c r="A41" s="196">
        <v>27</v>
      </c>
      <c r="B41" s="197" t="s">
        <v>27</v>
      </c>
      <c r="C41" s="173" t="s">
        <v>175</v>
      </c>
      <c r="D41" s="175"/>
      <c r="E41" s="175" t="s">
        <v>32</v>
      </c>
      <c r="F41" s="186">
        <v>3</v>
      </c>
      <c r="G41" s="138"/>
      <c r="H41" s="68"/>
      <c r="I41" s="68"/>
      <c r="J41" s="72"/>
      <c r="K41" s="68"/>
      <c r="L41" s="71"/>
      <c r="M41" s="67"/>
      <c r="N41" s="68"/>
      <c r="O41" s="68"/>
      <c r="P41" s="68"/>
      <c r="Q41" s="71"/>
      <c r="U41" s="167"/>
    </row>
    <row r="42" spans="1:21" s="74" customFormat="1" ht="409.5">
      <c r="A42" s="196">
        <v>28</v>
      </c>
      <c r="B42" s="197" t="s">
        <v>27</v>
      </c>
      <c r="C42" s="173" t="s">
        <v>233</v>
      </c>
      <c r="D42" s="175"/>
      <c r="E42" s="175" t="s">
        <v>32</v>
      </c>
      <c r="F42" s="186">
        <v>2</v>
      </c>
      <c r="G42" s="138"/>
      <c r="H42" s="68"/>
      <c r="I42" s="68"/>
      <c r="J42" s="72"/>
      <c r="K42" s="68"/>
      <c r="L42" s="71"/>
      <c r="M42" s="67"/>
      <c r="N42" s="68"/>
      <c r="O42" s="68"/>
      <c r="P42" s="68"/>
      <c r="Q42" s="71"/>
      <c r="U42" s="167"/>
    </row>
    <row r="43" spans="1:21" s="74" customFormat="1" ht="409.5">
      <c r="A43" s="178">
        <v>29</v>
      </c>
      <c r="B43" s="197" t="s">
        <v>27</v>
      </c>
      <c r="C43" s="173" t="s">
        <v>234</v>
      </c>
      <c r="D43" s="175"/>
      <c r="E43" s="175" t="s">
        <v>32</v>
      </c>
      <c r="F43" s="186">
        <v>2</v>
      </c>
      <c r="G43" s="138"/>
      <c r="H43" s="68"/>
      <c r="I43" s="68"/>
      <c r="J43" s="72"/>
      <c r="K43" s="68"/>
      <c r="L43" s="71"/>
      <c r="M43" s="67"/>
      <c r="N43" s="68"/>
      <c r="O43" s="68"/>
      <c r="P43" s="68"/>
      <c r="Q43" s="71"/>
      <c r="U43" s="167"/>
    </row>
    <row r="44" spans="1:21" s="74" customFormat="1" ht="409.5">
      <c r="A44" s="196">
        <v>30</v>
      </c>
      <c r="B44" s="197" t="s">
        <v>27</v>
      </c>
      <c r="C44" s="173" t="s">
        <v>64</v>
      </c>
      <c r="D44" s="175"/>
      <c r="E44" s="175" t="s">
        <v>32</v>
      </c>
      <c r="F44" s="186">
        <v>30</v>
      </c>
      <c r="G44" s="138"/>
      <c r="H44" s="68"/>
      <c r="I44" s="68"/>
      <c r="J44" s="72"/>
      <c r="K44" s="68"/>
      <c r="L44" s="71"/>
      <c r="M44" s="67"/>
      <c r="N44" s="68"/>
      <c r="O44" s="68"/>
      <c r="P44" s="68"/>
      <c r="Q44" s="71"/>
      <c r="U44" s="167"/>
    </row>
    <row r="45" spans="1:21" s="74" customFormat="1" ht="409.5">
      <c r="A45" s="196">
        <v>31</v>
      </c>
      <c r="B45" s="197" t="s">
        <v>27</v>
      </c>
      <c r="C45" s="173" t="s">
        <v>63</v>
      </c>
      <c r="D45" s="175"/>
      <c r="E45" s="175" t="s">
        <v>32</v>
      </c>
      <c r="F45" s="186">
        <v>16</v>
      </c>
      <c r="G45" s="138"/>
      <c r="H45" s="68"/>
      <c r="I45" s="68"/>
      <c r="J45" s="72"/>
      <c r="K45" s="68"/>
      <c r="L45" s="71"/>
      <c r="M45" s="67"/>
      <c r="N45" s="68"/>
      <c r="O45" s="68"/>
      <c r="P45" s="68"/>
      <c r="Q45" s="71"/>
      <c r="U45" s="167"/>
    </row>
    <row r="46" spans="1:21" s="74" customFormat="1" ht="409.5">
      <c r="A46" s="178">
        <v>32</v>
      </c>
      <c r="B46" s="197" t="s">
        <v>27</v>
      </c>
      <c r="C46" s="173" t="s">
        <v>65</v>
      </c>
      <c r="D46" s="175"/>
      <c r="E46" s="175" t="s">
        <v>32</v>
      </c>
      <c r="F46" s="186">
        <v>2</v>
      </c>
      <c r="G46" s="138"/>
      <c r="H46" s="68"/>
      <c r="I46" s="68"/>
      <c r="J46" s="72"/>
      <c r="K46" s="68"/>
      <c r="L46" s="71"/>
      <c r="M46" s="67"/>
      <c r="N46" s="68"/>
      <c r="O46" s="68"/>
      <c r="P46" s="68"/>
      <c r="Q46" s="71"/>
      <c r="U46" s="167"/>
    </row>
    <row r="47" spans="1:21" s="74" customFormat="1" ht="409.5">
      <c r="A47" s="196">
        <v>33</v>
      </c>
      <c r="B47" s="197" t="s">
        <v>27</v>
      </c>
      <c r="C47" s="173" t="s">
        <v>235</v>
      </c>
      <c r="D47" s="175"/>
      <c r="E47" s="175" t="s">
        <v>32</v>
      </c>
      <c r="F47" s="186">
        <v>2</v>
      </c>
      <c r="G47" s="138"/>
      <c r="H47" s="68"/>
      <c r="I47" s="68"/>
      <c r="J47" s="72"/>
      <c r="K47" s="68"/>
      <c r="L47" s="71"/>
      <c r="M47" s="67"/>
      <c r="N47" s="68"/>
      <c r="O47" s="68"/>
      <c r="P47" s="68"/>
      <c r="Q47" s="71"/>
      <c r="U47" s="167"/>
    </row>
    <row r="48" spans="1:21" s="74" customFormat="1" ht="409.5">
      <c r="A48" s="196">
        <v>34</v>
      </c>
      <c r="B48" s="197" t="s">
        <v>27</v>
      </c>
      <c r="C48" s="173" t="s">
        <v>236</v>
      </c>
      <c r="D48" s="175"/>
      <c r="E48" s="175" t="s">
        <v>32</v>
      </c>
      <c r="F48" s="186">
        <v>1</v>
      </c>
      <c r="G48" s="138"/>
      <c r="H48" s="68"/>
      <c r="I48" s="68"/>
      <c r="J48" s="72"/>
      <c r="K48" s="68"/>
      <c r="L48" s="71"/>
      <c r="M48" s="67"/>
      <c r="N48" s="68"/>
      <c r="O48" s="68"/>
      <c r="P48" s="68"/>
      <c r="Q48" s="71"/>
      <c r="U48" s="167"/>
    </row>
    <row r="49" spans="1:21" s="74" customFormat="1" ht="25.5">
      <c r="A49" s="178">
        <v>35</v>
      </c>
      <c r="B49" s="197" t="s">
        <v>27</v>
      </c>
      <c r="C49" s="173" t="s">
        <v>237</v>
      </c>
      <c r="D49" s="175" t="s">
        <v>238</v>
      </c>
      <c r="E49" s="175" t="s">
        <v>25</v>
      </c>
      <c r="F49" s="186">
        <v>75</v>
      </c>
      <c r="G49" s="138"/>
      <c r="H49" s="68"/>
      <c r="I49" s="68"/>
      <c r="J49" s="72"/>
      <c r="K49" s="68"/>
      <c r="L49" s="71"/>
      <c r="M49" s="67"/>
      <c r="N49" s="68"/>
      <c r="O49" s="68"/>
      <c r="P49" s="68"/>
      <c r="Q49" s="71"/>
      <c r="U49" s="167"/>
    </row>
    <row r="50" spans="1:21" s="74" customFormat="1" ht="25.5">
      <c r="A50" s="196">
        <v>36</v>
      </c>
      <c r="B50" s="197" t="s">
        <v>27</v>
      </c>
      <c r="C50" s="173" t="s">
        <v>239</v>
      </c>
      <c r="D50" s="175" t="s">
        <v>238</v>
      </c>
      <c r="E50" s="175" t="s">
        <v>25</v>
      </c>
      <c r="F50" s="186">
        <v>55</v>
      </c>
      <c r="G50" s="138"/>
      <c r="H50" s="68"/>
      <c r="I50" s="68"/>
      <c r="J50" s="72"/>
      <c r="K50" s="68"/>
      <c r="L50" s="71"/>
      <c r="M50" s="67"/>
      <c r="N50" s="68"/>
      <c r="O50" s="68"/>
      <c r="P50" s="68"/>
      <c r="Q50" s="71"/>
      <c r="U50" s="167"/>
    </row>
    <row r="51" spans="1:21" s="74" customFormat="1" ht="25.5">
      <c r="A51" s="196">
        <v>37</v>
      </c>
      <c r="B51" s="197" t="s">
        <v>27</v>
      </c>
      <c r="C51" s="173" t="s">
        <v>237</v>
      </c>
      <c r="D51" s="175" t="s">
        <v>240</v>
      </c>
      <c r="E51" s="175" t="s">
        <v>25</v>
      </c>
      <c r="F51" s="186">
        <v>27</v>
      </c>
      <c r="G51" s="138"/>
      <c r="H51" s="68"/>
      <c r="I51" s="68"/>
      <c r="J51" s="72"/>
      <c r="K51" s="68"/>
      <c r="L51" s="71"/>
      <c r="M51" s="67"/>
      <c r="N51" s="68"/>
      <c r="O51" s="68"/>
      <c r="P51" s="68"/>
      <c r="Q51" s="71"/>
      <c r="U51" s="167"/>
    </row>
    <row r="52" spans="1:21" s="74" customFormat="1" ht="25.5">
      <c r="A52" s="178">
        <v>38</v>
      </c>
      <c r="B52" s="197" t="s">
        <v>27</v>
      </c>
      <c r="C52" s="173" t="s">
        <v>237</v>
      </c>
      <c r="D52" s="175" t="s">
        <v>66</v>
      </c>
      <c r="E52" s="175" t="s">
        <v>25</v>
      </c>
      <c r="F52" s="186">
        <v>7</v>
      </c>
      <c r="G52" s="138"/>
      <c r="H52" s="68"/>
      <c r="I52" s="68"/>
      <c r="J52" s="72"/>
      <c r="K52" s="68"/>
      <c r="L52" s="71"/>
      <c r="M52" s="67"/>
      <c r="N52" s="68"/>
      <c r="O52" s="68"/>
      <c r="P52" s="68"/>
      <c r="Q52" s="71"/>
      <c r="U52" s="167"/>
    </row>
    <row r="53" spans="1:21" s="74" customFormat="1" ht="25.5">
      <c r="A53" s="196">
        <v>39</v>
      </c>
      <c r="B53" s="197" t="s">
        <v>27</v>
      </c>
      <c r="C53" s="173" t="s">
        <v>237</v>
      </c>
      <c r="D53" s="175" t="s">
        <v>241</v>
      </c>
      <c r="E53" s="175" t="s">
        <v>25</v>
      </c>
      <c r="F53" s="186">
        <v>0.5</v>
      </c>
      <c r="G53" s="138"/>
      <c r="H53" s="68"/>
      <c r="I53" s="68"/>
      <c r="J53" s="72"/>
      <c r="K53" s="68"/>
      <c r="L53" s="71"/>
      <c r="M53" s="67"/>
      <c r="N53" s="68"/>
      <c r="O53" s="68"/>
      <c r="P53" s="68"/>
      <c r="Q53" s="71"/>
      <c r="U53" s="167"/>
    </row>
    <row r="54" spans="1:21" s="74" customFormat="1" ht="25.5">
      <c r="A54" s="196">
        <v>40</v>
      </c>
      <c r="B54" s="197" t="s">
        <v>27</v>
      </c>
      <c r="C54" s="173" t="s">
        <v>242</v>
      </c>
      <c r="D54" s="175" t="s">
        <v>67</v>
      </c>
      <c r="E54" s="175" t="s">
        <v>25</v>
      </c>
      <c r="F54" s="186">
        <v>10</v>
      </c>
      <c r="G54" s="138"/>
      <c r="H54" s="68"/>
      <c r="I54" s="68"/>
      <c r="J54" s="72"/>
      <c r="K54" s="68"/>
      <c r="L54" s="71"/>
      <c r="M54" s="67"/>
      <c r="N54" s="68"/>
      <c r="O54" s="68"/>
      <c r="P54" s="68"/>
      <c r="Q54" s="71"/>
      <c r="U54" s="167"/>
    </row>
    <row r="55" spans="1:21" s="74" customFormat="1" ht="409.5">
      <c r="A55" s="178">
        <v>41</v>
      </c>
      <c r="B55" s="197" t="s">
        <v>27</v>
      </c>
      <c r="C55" s="173" t="s">
        <v>243</v>
      </c>
      <c r="D55" s="175"/>
      <c r="E55" s="175" t="s">
        <v>32</v>
      </c>
      <c r="F55" s="186">
        <v>7</v>
      </c>
      <c r="G55" s="138"/>
      <c r="H55" s="68"/>
      <c r="I55" s="68"/>
      <c r="J55" s="72"/>
      <c r="K55" s="68"/>
      <c r="L55" s="71"/>
      <c r="M55" s="67"/>
      <c r="N55" s="68"/>
      <c r="O55" s="68"/>
      <c r="P55" s="68"/>
      <c r="Q55" s="71"/>
      <c r="U55" s="167"/>
    </row>
    <row r="56" spans="1:21" s="74" customFormat="1" ht="409.5">
      <c r="A56" s="196">
        <v>42</v>
      </c>
      <c r="B56" s="197" t="s">
        <v>27</v>
      </c>
      <c r="C56" s="173" t="s">
        <v>244</v>
      </c>
      <c r="D56" s="175"/>
      <c r="E56" s="175" t="s">
        <v>32</v>
      </c>
      <c r="F56" s="186">
        <v>2</v>
      </c>
      <c r="G56" s="138"/>
      <c r="H56" s="68"/>
      <c r="I56" s="68"/>
      <c r="J56" s="72"/>
      <c r="K56" s="68"/>
      <c r="L56" s="71"/>
      <c r="M56" s="67"/>
      <c r="N56" s="68"/>
      <c r="O56" s="68"/>
      <c r="P56" s="68"/>
      <c r="Q56" s="71"/>
      <c r="U56" s="167"/>
    </row>
    <row r="57" spans="1:21" s="74" customFormat="1" ht="409.5">
      <c r="A57" s="196">
        <v>43</v>
      </c>
      <c r="B57" s="197" t="s">
        <v>27</v>
      </c>
      <c r="C57" s="173" t="s">
        <v>68</v>
      </c>
      <c r="D57" s="175"/>
      <c r="E57" s="175" t="s">
        <v>22</v>
      </c>
      <c r="F57" s="186">
        <v>1</v>
      </c>
      <c r="G57" s="138"/>
      <c r="H57" s="68"/>
      <c r="I57" s="68"/>
      <c r="J57" s="72"/>
      <c r="K57" s="68"/>
      <c r="L57" s="71"/>
      <c r="M57" s="67"/>
      <c r="N57" s="68"/>
      <c r="O57" s="68"/>
      <c r="P57" s="68"/>
      <c r="Q57" s="71"/>
      <c r="U57" s="167"/>
    </row>
    <row r="58" spans="1:21" s="74" customFormat="1" ht="409.5">
      <c r="A58" s="178">
        <v>44</v>
      </c>
      <c r="B58" s="197" t="s">
        <v>27</v>
      </c>
      <c r="C58" s="173" t="s">
        <v>245</v>
      </c>
      <c r="D58" s="175"/>
      <c r="E58" s="175" t="s">
        <v>32</v>
      </c>
      <c r="F58" s="186">
        <v>22</v>
      </c>
      <c r="G58" s="138"/>
      <c r="H58" s="68"/>
      <c r="I58" s="68"/>
      <c r="J58" s="72"/>
      <c r="K58" s="68"/>
      <c r="L58" s="71"/>
      <c r="M58" s="67"/>
      <c r="N58" s="68"/>
      <c r="O58" s="68"/>
      <c r="P58" s="68"/>
      <c r="Q58" s="71"/>
      <c r="U58" s="167"/>
    </row>
    <row r="59" spans="1:21" s="74" customFormat="1" ht="409.5">
      <c r="A59" s="196">
        <v>45</v>
      </c>
      <c r="B59" s="197" t="s">
        <v>27</v>
      </c>
      <c r="C59" s="173" t="s">
        <v>69</v>
      </c>
      <c r="D59" s="175"/>
      <c r="E59" s="175" t="s">
        <v>32</v>
      </c>
      <c r="F59" s="186">
        <v>10</v>
      </c>
      <c r="G59" s="138"/>
      <c r="H59" s="68"/>
      <c r="I59" s="68"/>
      <c r="J59" s="72"/>
      <c r="K59" s="68"/>
      <c r="L59" s="71"/>
      <c r="M59" s="67"/>
      <c r="N59" s="68"/>
      <c r="O59" s="68"/>
      <c r="P59" s="68"/>
      <c r="Q59" s="71"/>
      <c r="U59" s="167"/>
    </row>
    <row r="60" spans="1:21" s="74" customFormat="1" ht="409.5">
      <c r="A60" s="196">
        <v>46</v>
      </c>
      <c r="B60" s="197" t="s">
        <v>27</v>
      </c>
      <c r="C60" s="173" t="s">
        <v>70</v>
      </c>
      <c r="D60" s="175"/>
      <c r="E60" s="175" t="s">
        <v>32</v>
      </c>
      <c r="F60" s="186">
        <v>3</v>
      </c>
      <c r="G60" s="138"/>
      <c r="H60" s="68"/>
      <c r="I60" s="68"/>
      <c r="J60" s="72"/>
      <c r="K60" s="68"/>
      <c r="L60" s="71"/>
      <c r="M60" s="67"/>
      <c r="N60" s="68"/>
      <c r="O60" s="68"/>
      <c r="P60" s="68"/>
      <c r="Q60" s="71"/>
      <c r="U60" s="167"/>
    </row>
    <row r="61" spans="1:21" s="74" customFormat="1" ht="409.5">
      <c r="A61" s="178">
        <v>47</v>
      </c>
      <c r="B61" s="197" t="s">
        <v>27</v>
      </c>
      <c r="C61" s="173" t="s">
        <v>246</v>
      </c>
      <c r="D61" s="175"/>
      <c r="E61" s="175" t="s">
        <v>32</v>
      </c>
      <c r="F61" s="186">
        <v>2</v>
      </c>
      <c r="G61" s="138"/>
      <c r="H61" s="68"/>
      <c r="I61" s="68"/>
      <c r="J61" s="72"/>
      <c r="K61" s="68"/>
      <c r="L61" s="71"/>
      <c r="M61" s="67"/>
      <c r="N61" s="68"/>
      <c r="O61" s="68"/>
      <c r="P61" s="68"/>
      <c r="Q61" s="71"/>
      <c r="U61" s="167"/>
    </row>
    <row r="62" spans="1:21" s="81" customFormat="1" ht="409.5">
      <c r="A62" s="196">
        <v>48</v>
      </c>
      <c r="B62" s="197" t="s">
        <v>27</v>
      </c>
      <c r="C62" s="173" t="s">
        <v>247</v>
      </c>
      <c r="D62" s="175"/>
      <c r="E62" s="175" t="s">
        <v>50</v>
      </c>
      <c r="F62" s="186">
        <v>1</v>
      </c>
      <c r="G62" s="138"/>
      <c r="H62" s="68"/>
      <c r="I62" s="68"/>
      <c r="J62" s="72"/>
      <c r="K62" s="68"/>
      <c r="L62" s="71"/>
      <c r="M62" s="67"/>
      <c r="N62" s="68"/>
      <c r="O62" s="68"/>
      <c r="P62" s="68"/>
      <c r="Q62" s="71"/>
      <c r="U62" s="270"/>
    </row>
    <row r="63" spans="1:21" s="74" customFormat="1" ht="409.5">
      <c r="A63" s="196">
        <v>49</v>
      </c>
      <c r="B63" s="197" t="s">
        <v>27</v>
      </c>
      <c r="C63" s="173" t="s">
        <v>71</v>
      </c>
      <c r="D63" s="175"/>
      <c r="E63" s="175" t="s">
        <v>50</v>
      </c>
      <c r="F63" s="186">
        <v>1</v>
      </c>
      <c r="G63" s="138"/>
      <c r="H63" s="68"/>
      <c r="I63" s="68"/>
      <c r="J63" s="72"/>
      <c r="K63" s="68"/>
      <c r="L63" s="71"/>
      <c r="M63" s="67"/>
      <c r="N63" s="68"/>
      <c r="O63" s="68"/>
      <c r="P63" s="68"/>
      <c r="Q63" s="71"/>
      <c r="U63" s="167"/>
    </row>
    <row r="64" spans="1:21" s="74" customFormat="1" ht="409.5">
      <c r="A64" s="178">
        <v>50</v>
      </c>
      <c r="B64" s="197" t="s">
        <v>27</v>
      </c>
      <c r="C64" s="173" t="s">
        <v>248</v>
      </c>
      <c r="D64" s="175"/>
      <c r="E64" s="175" t="s">
        <v>50</v>
      </c>
      <c r="F64" s="186">
        <v>1</v>
      </c>
      <c r="G64" s="138"/>
      <c r="H64" s="68"/>
      <c r="I64" s="68"/>
      <c r="J64" s="72"/>
      <c r="K64" s="68"/>
      <c r="L64" s="71"/>
      <c r="M64" s="67"/>
      <c r="N64" s="68"/>
      <c r="O64" s="68"/>
      <c r="P64" s="68"/>
      <c r="Q64" s="71"/>
      <c r="U64" s="167"/>
    </row>
    <row r="65" spans="1:21" s="74" customFormat="1" ht="409.5">
      <c r="A65" s="196">
        <v>51</v>
      </c>
      <c r="B65" s="197" t="s">
        <v>27</v>
      </c>
      <c r="C65" s="173" t="s">
        <v>72</v>
      </c>
      <c r="D65" s="175"/>
      <c r="E65" s="175" t="s">
        <v>50</v>
      </c>
      <c r="F65" s="186">
        <v>1</v>
      </c>
      <c r="G65" s="138"/>
      <c r="H65" s="68"/>
      <c r="I65" s="68"/>
      <c r="J65" s="72"/>
      <c r="K65" s="68"/>
      <c r="L65" s="71"/>
      <c r="M65" s="67"/>
      <c r="N65" s="68"/>
      <c r="O65" s="68"/>
      <c r="P65" s="68"/>
      <c r="Q65" s="71"/>
      <c r="U65" s="167"/>
    </row>
    <row r="66" spans="1:21" s="74" customFormat="1" ht="409.5">
      <c r="A66" s="196">
        <v>52</v>
      </c>
      <c r="B66" s="197" t="s">
        <v>27</v>
      </c>
      <c r="C66" s="173" t="s">
        <v>249</v>
      </c>
      <c r="D66" s="175"/>
      <c r="E66" s="175" t="s">
        <v>73</v>
      </c>
      <c r="F66" s="186">
        <v>1</v>
      </c>
      <c r="G66" s="138"/>
      <c r="H66" s="68"/>
      <c r="I66" s="68"/>
      <c r="J66" s="72"/>
      <c r="K66" s="68"/>
      <c r="L66" s="71"/>
      <c r="M66" s="67"/>
      <c r="N66" s="68"/>
      <c r="O66" s="68"/>
      <c r="P66" s="68"/>
      <c r="Q66" s="71"/>
      <c r="U66" s="167"/>
    </row>
    <row r="67" spans="1:21" s="74" customFormat="1" ht="51">
      <c r="A67" s="178">
        <v>53</v>
      </c>
      <c r="B67" s="197" t="s">
        <v>27</v>
      </c>
      <c r="C67" s="173" t="s">
        <v>250</v>
      </c>
      <c r="D67" s="175"/>
      <c r="E67" s="175" t="s">
        <v>73</v>
      </c>
      <c r="F67" s="186">
        <v>1</v>
      </c>
      <c r="G67" s="138"/>
      <c r="H67" s="68"/>
      <c r="I67" s="68"/>
      <c r="J67" s="72"/>
      <c r="K67" s="68"/>
      <c r="L67" s="71"/>
      <c r="M67" s="67"/>
      <c r="N67" s="68"/>
      <c r="O67" s="68"/>
      <c r="P67" s="68"/>
      <c r="Q67" s="71"/>
      <c r="U67" s="167"/>
    </row>
    <row r="68" spans="1:21" s="74" customFormat="1" ht="409.5">
      <c r="A68" s="196">
        <v>54</v>
      </c>
      <c r="B68" s="197" t="s">
        <v>27</v>
      </c>
      <c r="C68" s="173" t="s">
        <v>251</v>
      </c>
      <c r="D68" s="175"/>
      <c r="E68" s="175" t="s">
        <v>32</v>
      </c>
      <c r="F68" s="186">
        <v>2</v>
      </c>
      <c r="G68" s="138"/>
      <c r="H68" s="68"/>
      <c r="I68" s="68"/>
      <c r="J68" s="72"/>
      <c r="K68" s="68"/>
      <c r="L68" s="71"/>
      <c r="M68" s="67"/>
      <c r="N68" s="68"/>
      <c r="O68" s="68"/>
      <c r="P68" s="68"/>
      <c r="Q68" s="71"/>
      <c r="U68" s="167"/>
    </row>
    <row r="69" spans="1:21" s="74" customFormat="1" ht="409.5">
      <c r="A69" s="196">
        <v>55</v>
      </c>
      <c r="B69" s="197" t="s">
        <v>27</v>
      </c>
      <c r="C69" s="173" t="s">
        <v>74</v>
      </c>
      <c r="D69" s="175"/>
      <c r="E69" s="175" t="s">
        <v>32</v>
      </c>
      <c r="F69" s="186">
        <v>6</v>
      </c>
      <c r="G69" s="138"/>
      <c r="H69" s="68"/>
      <c r="I69" s="68"/>
      <c r="J69" s="72"/>
      <c r="K69" s="68"/>
      <c r="L69" s="71"/>
      <c r="M69" s="67"/>
      <c r="N69" s="68"/>
      <c r="O69" s="68"/>
      <c r="P69" s="68"/>
      <c r="Q69" s="71"/>
      <c r="U69" s="167"/>
    </row>
    <row r="70" spans="1:21" s="169" customFormat="1" ht="63.75">
      <c r="A70" s="178">
        <v>56</v>
      </c>
      <c r="B70" s="197" t="s">
        <v>27</v>
      </c>
      <c r="C70" s="271" t="s">
        <v>252</v>
      </c>
      <c r="D70" s="200" t="s">
        <v>201</v>
      </c>
      <c r="E70" s="200" t="s">
        <v>121</v>
      </c>
      <c r="F70" s="272">
        <v>1</v>
      </c>
      <c r="G70" s="276"/>
      <c r="H70" s="275"/>
      <c r="I70" s="275"/>
      <c r="J70" s="273"/>
      <c r="K70" s="275"/>
      <c r="L70" s="259"/>
      <c r="M70" s="274"/>
      <c r="N70" s="275"/>
      <c r="O70" s="275"/>
      <c r="P70" s="275"/>
      <c r="Q70" s="259"/>
      <c r="U70" s="170"/>
    </row>
    <row r="71" spans="1:21" s="169" customFormat="1" ht="63.75">
      <c r="A71" s="196">
        <v>57</v>
      </c>
      <c r="B71" s="197" t="s">
        <v>27</v>
      </c>
      <c r="C71" s="271" t="s">
        <v>253</v>
      </c>
      <c r="D71" s="200" t="s">
        <v>202</v>
      </c>
      <c r="E71" s="200" t="s">
        <v>26</v>
      </c>
      <c r="F71" s="272">
        <v>1</v>
      </c>
      <c r="G71" s="144"/>
      <c r="H71" s="126"/>
      <c r="I71" s="126"/>
      <c r="J71" s="273"/>
      <c r="K71" s="126"/>
      <c r="L71" s="259"/>
      <c r="M71" s="274"/>
      <c r="N71" s="275"/>
      <c r="O71" s="275"/>
      <c r="P71" s="275"/>
      <c r="Q71" s="259"/>
      <c r="U71" s="170"/>
    </row>
    <row r="72" spans="1:21" s="169" customFormat="1" ht="38.25">
      <c r="A72" s="196">
        <v>58</v>
      </c>
      <c r="B72" s="197" t="s">
        <v>27</v>
      </c>
      <c r="C72" s="271" t="s">
        <v>116</v>
      </c>
      <c r="D72" s="200" t="s">
        <v>203</v>
      </c>
      <c r="E72" s="200" t="s">
        <v>26</v>
      </c>
      <c r="F72" s="272">
        <v>1</v>
      </c>
      <c r="G72" s="144"/>
      <c r="H72" s="126"/>
      <c r="I72" s="126"/>
      <c r="J72" s="273"/>
      <c r="K72" s="126"/>
      <c r="L72" s="259"/>
      <c r="M72" s="274"/>
      <c r="N72" s="275"/>
      <c r="O72" s="275"/>
      <c r="P72" s="275"/>
      <c r="Q72" s="259"/>
      <c r="U72" s="170"/>
    </row>
    <row r="73" spans="1:21" s="169" customFormat="1" ht="63.75">
      <c r="A73" s="178">
        <v>59</v>
      </c>
      <c r="B73" s="197" t="s">
        <v>27</v>
      </c>
      <c r="C73" s="271" t="s">
        <v>117</v>
      </c>
      <c r="D73" s="200" t="s">
        <v>204</v>
      </c>
      <c r="E73" s="200" t="s">
        <v>26</v>
      </c>
      <c r="F73" s="272">
        <v>1</v>
      </c>
      <c r="G73" s="144"/>
      <c r="H73" s="126"/>
      <c r="I73" s="126"/>
      <c r="J73" s="273"/>
      <c r="K73" s="126"/>
      <c r="L73" s="259"/>
      <c r="M73" s="274"/>
      <c r="N73" s="275"/>
      <c r="O73" s="275"/>
      <c r="P73" s="275"/>
      <c r="Q73" s="259"/>
      <c r="U73" s="170"/>
    </row>
    <row r="74" spans="1:21" s="169" customFormat="1" ht="76.5">
      <c r="A74" s="196">
        <v>60</v>
      </c>
      <c r="B74" s="197" t="s">
        <v>27</v>
      </c>
      <c r="C74" s="271" t="s">
        <v>118</v>
      </c>
      <c r="D74" s="200" t="s">
        <v>205</v>
      </c>
      <c r="E74" s="200" t="s">
        <v>26</v>
      </c>
      <c r="F74" s="272">
        <v>1</v>
      </c>
      <c r="G74" s="144"/>
      <c r="H74" s="126"/>
      <c r="I74" s="126"/>
      <c r="J74" s="273"/>
      <c r="K74" s="126"/>
      <c r="L74" s="259"/>
      <c r="M74" s="274"/>
      <c r="N74" s="275"/>
      <c r="O74" s="275"/>
      <c r="P74" s="275"/>
      <c r="Q74" s="259"/>
      <c r="U74" s="170"/>
    </row>
    <row r="75" spans="1:21" s="74" customFormat="1" ht="13.5" thickBot="1">
      <c r="A75" s="120"/>
      <c r="B75" s="200"/>
      <c r="C75" s="201"/>
      <c r="D75" s="202"/>
      <c r="E75" s="203"/>
      <c r="F75" s="204"/>
      <c r="G75" s="205"/>
      <c r="H75" s="126"/>
      <c r="I75" s="126"/>
      <c r="J75" s="206"/>
      <c r="K75" s="126"/>
      <c r="L75" s="127"/>
      <c r="M75" s="128"/>
      <c r="N75" s="126"/>
      <c r="O75" s="126"/>
      <c r="P75" s="126"/>
      <c r="Q75" s="127"/>
      <c r="R75" s="167"/>
      <c r="U75" s="167"/>
    </row>
    <row r="76" spans="1:17" s="15" customFormat="1" ht="13.5" thickBot="1">
      <c r="A76" s="22"/>
      <c r="B76" s="23"/>
      <c r="C76" s="24" t="s">
        <v>9</v>
      </c>
      <c r="D76" s="24"/>
      <c r="E76" s="23"/>
      <c r="F76" s="207"/>
      <c r="G76" s="22"/>
      <c r="H76" s="23"/>
      <c r="I76" s="23"/>
      <c r="J76" s="208"/>
      <c r="K76" s="23"/>
      <c r="L76" s="207"/>
      <c r="M76" s="209"/>
      <c r="N76" s="210"/>
      <c r="O76" s="210"/>
      <c r="P76" s="210"/>
      <c r="Q76" s="211"/>
    </row>
    <row r="77" spans="1:17" ht="13.5" thickBot="1">
      <c r="A77" s="221"/>
      <c r="B77" s="222"/>
      <c r="C77" s="103" t="s">
        <v>10</v>
      </c>
      <c r="D77" s="223"/>
      <c r="E77" s="224"/>
      <c r="F77" s="225"/>
      <c r="G77" s="226"/>
      <c r="H77" s="227"/>
      <c r="I77" s="227"/>
      <c r="J77" s="222"/>
      <c r="K77" s="222"/>
      <c r="L77" s="228"/>
      <c r="M77" s="229"/>
      <c r="N77" s="222"/>
      <c r="O77" s="118"/>
      <c r="P77" s="222"/>
      <c r="Q77" s="230"/>
    </row>
    <row r="78" spans="1:17" s="15" customFormat="1" ht="13.5" thickBot="1">
      <c r="A78" s="212"/>
      <c r="B78" s="213"/>
      <c r="C78" s="9" t="s">
        <v>11</v>
      </c>
      <c r="D78" s="9"/>
      <c r="E78" s="214"/>
      <c r="F78" s="215"/>
      <c r="G78" s="216"/>
      <c r="H78" s="214"/>
      <c r="I78" s="214"/>
      <c r="J78" s="213"/>
      <c r="K78" s="213"/>
      <c r="L78" s="217"/>
      <c r="M78" s="218"/>
      <c r="N78" s="219"/>
      <c r="O78" s="219"/>
      <c r="P78" s="219"/>
      <c r="Q78" s="220"/>
    </row>
    <row r="80" spans="5:15" ht="409.5">
      <c r="E80" s="16"/>
      <c r="L80" s="89"/>
      <c r="M80" s="89"/>
      <c r="N80" s="89"/>
      <c r="O80" s="172"/>
    </row>
    <row r="81" spans="2:15" ht="409.5">
      <c r="B81" s="2" t="s">
        <v>214</v>
      </c>
      <c r="C81" s="2"/>
      <c r="D81" s="2"/>
      <c r="K81" s="17" t="s">
        <v>14</v>
      </c>
      <c r="M81" s="18"/>
      <c r="N81" s="18"/>
      <c r="O81" s="18"/>
    </row>
    <row r="82" spans="2:15" ht="409.5">
      <c r="B82" s="2" t="s">
        <v>213</v>
      </c>
      <c r="C82" s="2"/>
      <c r="D82" s="2"/>
      <c r="K82" s="17"/>
      <c r="M82" s="18"/>
      <c r="N82" s="18"/>
      <c r="O82" s="18"/>
    </row>
    <row r="83" spans="3:4" ht="409.5">
      <c r="C83" s="2"/>
      <c r="D83" s="2"/>
    </row>
    <row r="108" ht="409.5">
      <c r="Q108" s="27"/>
    </row>
  </sheetData>
  <sheetProtection/>
  <mergeCells count="6">
    <mergeCell ref="A1:Q1"/>
    <mergeCell ref="A2:Q2"/>
    <mergeCell ref="F3:J3"/>
    <mergeCell ref="G11:L11"/>
    <mergeCell ref="M11:Q11"/>
    <mergeCell ref="A4:Q4"/>
  </mergeCells>
  <conditionalFormatting sqref="E75 E30:E36 D28:E28">
    <cfRule type="cellIs" priority="31" dxfId="0" operator="equal" stopIfTrue="1">
      <formula>0</formula>
    </cfRule>
    <cfRule type="expression" priority="32" dxfId="0" stopIfTrue="1">
      <formula>#DIV/0!</formula>
    </cfRule>
  </conditionalFormatting>
  <printOptions horizontalCentered="1"/>
  <pageMargins left="0.31496062992125984" right="0.31496062992125984" top="0.984251968503937" bottom="0.5905511811023623" header="0.31496062992125984" footer="0.1968503937007874"/>
  <pageSetup horizontalDpi="600" verticalDpi="600" orientation="landscape" paperSize="9" scale="87" r:id="rId1"/>
  <headerFooter>
    <oddFooter>&amp;C2-&amp;P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70"/>
  <sheetViews>
    <sheetView zoomScalePageLayoutView="0" workbookViewId="0" topLeftCell="A17">
      <selection activeCell="P24" sqref="P24"/>
    </sheetView>
  </sheetViews>
  <sheetFormatPr defaultColWidth="9.57421875" defaultRowHeight="12.75" outlineLevelCol="2"/>
  <cols>
    <col min="1" max="1" width="5.28125" style="4" customWidth="1"/>
    <col min="2" max="2" width="8.140625" style="4" customWidth="1"/>
    <col min="3" max="3" width="36.57421875" style="4" customWidth="1"/>
    <col min="4" max="4" width="6.7109375" style="4" customWidth="1"/>
    <col min="5" max="5" width="6.8515625" style="4" customWidth="1"/>
    <col min="6" max="6" width="6.421875" style="4" customWidth="1" outlineLevel="1"/>
    <col min="7" max="7" width="5.7109375" style="4" customWidth="1" outlineLevel="1"/>
    <col min="8" max="8" width="6.7109375" style="4" customWidth="1" outlineLevel="2"/>
    <col min="9" max="9" width="7.00390625" style="4" customWidth="1" outlineLevel="1"/>
    <col min="10" max="10" width="6.421875" style="4" customWidth="1" outlineLevel="1"/>
    <col min="11" max="11" width="7.57421875" style="4" customWidth="1" outlineLevel="1"/>
    <col min="12" max="12" width="6.421875" style="4" customWidth="1" outlineLevel="1"/>
    <col min="13" max="13" width="8.00390625" style="4" customWidth="1" outlineLevel="1"/>
    <col min="14" max="14" width="7.57421875" style="4" customWidth="1" outlineLevel="1"/>
    <col min="15" max="15" width="6.7109375" style="4" customWidth="1" outlineLevel="1"/>
    <col min="16" max="16" width="10.28125" style="4" customWidth="1" outlineLevel="1"/>
    <col min="17" max="17" width="9.57421875" style="4" customWidth="1"/>
    <col min="18" max="19" width="9.57421875" style="4" customWidth="1" outlineLevel="1"/>
    <col min="20" max="20" width="11.28125" style="4" customWidth="1"/>
    <col min="21" max="24" width="9.57421875" style="4" customWidth="1"/>
    <col min="25" max="26" width="9.57421875" style="4" hidden="1" customWidth="1" outlineLevel="1"/>
    <col min="27" max="27" width="9.57421875" style="4" customWidth="1" collapsed="1"/>
    <col min="28" max="31" width="9.57421875" style="4" customWidth="1"/>
    <col min="32" max="33" width="9.57421875" style="4" hidden="1" customWidth="1" outlineLevel="1"/>
    <col min="34" max="34" width="9.57421875" style="4" customWidth="1" collapsed="1"/>
    <col min="35" max="16384" width="9.57421875" style="4" customWidth="1"/>
  </cols>
  <sheetData>
    <row r="1" spans="1:16" ht="15.75">
      <c r="A1" s="409" t="s">
        <v>208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5">
      <c r="A2" s="410" t="s">
        <v>28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ht="12.75">
      <c r="A3" s="27"/>
      <c r="B3" s="27"/>
      <c r="C3" s="27"/>
      <c r="D3" s="27"/>
      <c r="E3" s="416"/>
      <c r="F3" s="416"/>
      <c r="G3" s="416"/>
      <c r="H3" s="416"/>
      <c r="I3" s="416"/>
      <c r="J3" s="27"/>
      <c r="K3" s="27"/>
      <c r="L3" s="27"/>
      <c r="M3" s="27"/>
      <c r="N3" s="27"/>
      <c r="O3" s="27"/>
      <c r="P3" s="27"/>
    </row>
    <row r="4" spans="1:16" s="2" customFormat="1" ht="12.75">
      <c r="A4" s="414" t="s">
        <v>161</v>
      </c>
      <c r="B4" s="414"/>
      <c r="C4" s="414"/>
      <c r="D4" s="421"/>
      <c r="E4" s="421"/>
      <c r="F4" s="421"/>
      <c r="G4" s="415"/>
      <c r="H4" s="415"/>
      <c r="I4" s="415"/>
      <c r="J4" s="415"/>
      <c r="K4" s="415"/>
      <c r="L4" s="415"/>
      <c r="M4" s="415"/>
      <c r="N4" s="415"/>
      <c r="O4" s="415"/>
      <c r="P4" s="415"/>
    </row>
    <row r="5" spans="1:3" s="2" customFormat="1" ht="12.75">
      <c r="A5" s="1" t="s">
        <v>162</v>
      </c>
      <c r="C5" s="3"/>
    </row>
    <row r="6" s="2" customFormat="1" ht="12.75">
      <c r="A6" s="1" t="s">
        <v>163</v>
      </c>
    </row>
    <row r="7" spans="1:16" s="2" customFormat="1" ht="12.75">
      <c r="A7" s="1" t="s">
        <v>212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2.75" customHeight="1">
      <c r="B8" s="147"/>
      <c r="G8" s="27"/>
      <c r="O8" s="5" t="s">
        <v>21</v>
      </c>
      <c r="P8" s="6" t="s">
        <v>216</v>
      </c>
    </row>
    <row r="9" spans="1:16" ht="12.75" customHeight="1">
      <c r="A9" s="4" t="s">
        <v>217</v>
      </c>
      <c r="B9" s="147"/>
      <c r="D9" s="147"/>
      <c r="G9" s="27"/>
      <c r="O9" s="7" t="s">
        <v>12</v>
      </c>
      <c r="P9" s="7" t="s">
        <v>216</v>
      </c>
    </row>
    <row r="10" spans="4:16" ht="13.5" thickBot="1">
      <c r="D10" s="147"/>
      <c r="G10" s="27"/>
      <c r="M10" s="30"/>
      <c r="P10" s="148"/>
    </row>
    <row r="11" spans="1:16" ht="12.75">
      <c r="A11" s="32"/>
      <c r="B11" s="33"/>
      <c r="C11" s="33"/>
      <c r="D11" s="33"/>
      <c r="E11" s="34"/>
      <c r="F11" s="417" t="s">
        <v>0</v>
      </c>
      <c r="G11" s="418"/>
      <c r="H11" s="418"/>
      <c r="I11" s="418"/>
      <c r="J11" s="418"/>
      <c r="K11" s="419"/>
      <c r="L11" s="417" t="s">
        <v>182</v>
      </c>
      <c r="M11" s="418"/>
      <c r="N11" s="418"/>
      <c r="O11" s="418"/>
      <c r="P11" s="419"/>
    </row>
    <row r="12" spans="1:16" ht="90.75" customHeight="1" thickBot="1">
      <c r="A12" s="35" t="s">
        <v>1</v>
      </c>
      <c r="B12" s="150" t="s">
        <v>13</v>
      </c>
      <c r="C12" s="37" t="s">
        <v>2</v>
      </c>
      <c r="D12" s="36" t="s">
        <v>3</v>
      </c>
      <c r="E12" s="38" t="s">
        <v>4</v>
      </c>
      <c r="F12" s="39" t="s">
        <v>5</v>
      </c>
      <c r="G12" s="40" t="s">
        <v>15</v>
      </c>
      <c r="H12" s="40" t="s">
        <v>16</v>
      </c>
      <c r="I12" s="40" t="s">
        <v>17</v>
      </c>
      <c r="J12" s="40" t="s">
        <v>18</v>
      </c>
      <c r="K12" s="41" t="s">
        <v>19</v>
      </c>
      <c r="L12" s="39" t="s">
        <v>6</v>
      </c>
      <c r="M12" s="40" t="s">
        <v>16</v>
      </c>
      <c r="N12" s="40" t="s">
        <v>17</v>
      </c>
      <c r="O12" s="40" t="s">
        <v>18</v>
      </c>
      <c r="P12" s="41" t="s">
        <v>20</v>
      </c>
    </row>
    <row r="13" spans="1:16" ht="13.5" hidden="1" thickBot="1">
      <c r="A13" s="151"/>
      <c r="B13" s="241"/>
      <c r="C13" s="153"/>
      <c r="D13" s="11"/>
      <c r="E13" s="154"/>
      <c r="F13" s="155" t="s">
        <v>7</v>
      </c>
      <c r="G13" s="156" t="s">
        <v>8</v>
      </c>
      <c r="H13" s="156"/>
      <c r="I13" s="157"/>
      <c r="J13" s="157"/>
      <c r="K13" s="158"/>
      <c r="L13" s="155" t="s">
        <v>7</v>
      </c>
      <c r="M13" s="156"/>
      <c r="N13" s="157"/>
      <c r="O13" s="157"/>
      <c r="P13" s="154"/>
    </row>
    <row r="14" spans="1:16" ht="13.5" thickBot="1">
      <c r="A14" s="49">
        <v>1</v>
      </c>
      <c r="B14" s="50">
        <v>2</v>
      </c>
      <c r="C14" s="50">
        <v>3</v>
      </c>
      <c r="D14" s="50">
        <v>4</v>
      </c>
      <c r="E14" s="51">
        <v>5</v>
      </c>
      <c r="F14" s="49">
        <v>6</v>
      </c>
      <c r="G14" s="50">
        <v>7</v>
      </c>
      <c r="H14" s="50">
        <v>8</v>
      </c>
      <c r="I14" s="50">
        <v>9</v>
      </c>
      <c r="J14" s="50">
        <v>10</v>
      </c>
      <c r="K14" s="51">
        <v>11</v>
      </c>
      <c r="L14" s="49">
        <v>12</v>
      </c>
      <c r="M14" s="50">
        <v>13</v>
      </c>
      <c r="N14" s="50">
        <v>14</v>
      </c>
      <c r="O14" s="50">
        <v>15</v>
      </c>
      <c r="P14" s="51">
        <v>16</v>
      </c>
    </row>
    <row r="15" spans="1:16" s="74" customFormat="1" ht="15" customHeight="1">
      <c r="A15" s="266"/>
      <c r="B15" s="267"/>
      <c r="C15" s="268" t="s">
        <v>134</v>
      </c>
      <c r="D15" s="269"/>
      <c r="E15" s="57"/>
      <c r="F15" s="58"/>
      <c r="G15" s="55"/>
      <c r="H15" s="55"/>
      <c r="I15" s="56"/>
      <c r="J15" s="55"/>
      <c r="K15" s="57"/>
      <c r="L15" s="58"/>
      <c r="M15" s="55"/>
      <c r="N15" s="55"/>
      <c r="O15" s="55"/>
      <c r="P15" s="57"/>
    </row>
    <row r="16" spans="1:20" s="74" customFormat="1" ht="24.75" customHeight="1">
      <c r="A16" s="178">
        <v>1</v>
      </c>
      <c r="B16" s="175" t="s">
        <v>27</v>
      </c>
      <c r="C16" s="171" t="s">
        <v>127</v>
      </c>
      <c r="D16" s="237" t="s">
        <v>23</v>
      </c>
      <c r="E16" s="242">
        <v>0.5</v>
      </c>
      <c r="F16" s="138"/>
      <c r="G16" s="68"/>
      <c r="H16" s="68"/>
      <c r="I16" s="72"/>
      <c r="J16" s="68"/>
      <c r="K16" s="71"/>
      <c r="L16" s="138"/>
      <c r="M16" s="68"/>
      <c r="N16" s="68"/>
      <c r="O16" s="68"/>
      <c r="P16" s="71"/>
      <c r="T16" s="167"/>
    </row>
    <row r="17" spans="1:20" s="74" customFormat="1" ht="15" customHeight="1">
      <c r="A17" s="178">
        <v>2</v>
      </c>
      <c r="B17" s="175" t="s">
        <v>27</v>
      </c>
      <c r="C17" s="171" t="s">
        <v>29</v>
      </c>
      <c r="D17" s="237" t="s">
        <v>23</v>
      </c>
      <c r="E17" s="242">
        <v>0.8</v>
      </c>
      <c r="F17" s="138"/>
      <c r="G17" s="68"/>
      <c r="H17" s="68"/>
      <c r="I17" s="232"/>
      <c r="J17" s="68"/>
      <c r="K17" s="71"/>
      <c r="L17" s="138"/>
      <c r="M17" s="68"/>
      <c r="N17" s="68"/>
      <c r="O17" s="68"/>
      <c r="P17" s="71"/>
      <c r="T17" s="167"/>
    </row>
    <row r="18" spans="1:20" s="74" customFormat="1" ht="15" customHeight="1">
      <c r="A18" s="178">
        <v>3</v>
      </c>
      <c r="B18" s="175" t="s">
        <v>27</v>
      </c>
      <c r="C18" s="171" t="s">
        <v>128</v>
      </c>
      <c r="D18" s="237" t="s">
        <v>25</v>
      </c>
      <c r="E18" s="242">
        <v>2</v>
      </c>
      <c r="F18" s="138"/>
      <c r="G18" s="68"/>
      <c r="H18" s="68"/>
      <c r="I18" s="72"/>
      <c r="J18" s="68"/>
      <c r="K18" s="71"/>
      <c r="L18" s="138"/>
      <c r="M18" s="68"/>
      <c r="N18" s="68"/>
      <c r="O18" s="68"/>
      <c r="P18" s="71"/>
      <c r="T18" s="167"/>
    </row>
    <row r="19" spans="1:20" s="74" customFormat="1" ht="15" customHeight="1">
      <c r="A19" s="235">
        <v>4</v>
      </c>
      <c r="B19" s="175" t="s">
        <v>27</v>
      </c>
      <c r="C19" s="176" t="s">
        <v>129</v>
      </c>
      <c r="D19" s="237" t="s">
        <v>23</v>
      </c>
      <c r="E19" s="243">
        <v>0.1</v>
      </c>
      <c r="F19" s="138"/>
      <c r="G19" s="68"/>
      <c r="H19" s="68"/>
      <c r="I19" s="68"/>
      <c r="J19" s="68"/>
      <c r="K19" s="71"/>
      <c r="L19" s="138"/>
      <c r="M19" s="68"/>
      <c r="N19" s="68"/>
      <c r="O19" s="68"/>
      <c r="P19" s="71"/>
      <c r="Q19" s="233"/>
      <c r="T19" s="167"/>
    </row>
    <row r="20" spans="1:20" s="74" customFormat="1" ht="15" customHeight="1">
      <c r="A20" s="235">
        <v>5</v>
      </c>
      <c r="B20" s="175" t="s">
        <v>27</v>
      </c>
      <c r="C20" s="176" t="s">
        <v>130</v>
      </c>
      <c r="D20" s="237" t="s">
        <v>23</v>
      </c>
      <c r="E20" s="243">
        <v>0.3</v>
      </c>
      <c r="F20" s="138"/>
      <c r="G20" s="68"/>
      <c r="H20" s="68"/>
      <c r="I20" s="73"/>
      <c r="J20" s="68"/>
      <c r="K20" s="71"/>
      <c r="L20" s="138"/>
      <c r="M20" s="68"/>
      <c r="N20" s="68"/>
      <c r="O20" s="68"/>
      <c r="P20" s="71"/>
      <c r="T20" s="167"/>
    </row>
    <row r="21" spans="1:20" s="74" customFormat="1" ht="15" customHeight="1">
      <c r="A21" s="178">
        <v>6</v>
      </c>
      <c r="B21" s="175" t="s">
        <v>27</v>
      </c>
      <c r="C21" s="171" t="s">
        <v>131</v>
      </c>
      <c r="D21" s="237" t="s">
        <v>23</v>
      </c>
      <c r="E21" s="242">
        <v>0.4</v>
      </c>
      <c r="F21" s="138"/>
      <c r="G21" s="68"/>
      <c r="H21" s="68"/>
      <c r="I21" s="68"/>
      <c r="J21" s="68"/>
      <c r="K21" s="71"/>
      <c r="L21" s="138"/>
      <c r="M21" s="68"/>
      <c r="N21" s="68"/>
      <c r="O21" s="68"/>
      <c r="P21" s="71"/>
      <c r="T21" s="167"/>
    </row>
    <row r="22" spans="1:20" s="74" customFormat="1" ht="15" customHeight="1">
      <c r="A22" s="178">
        <v>7</v>
      </c>
      <c r="B22" s="175" t="s">
        <v>27</v>
      </c>
      <c r="C22" s="238" t="s">
        <v>132</v>
      </c>
      <c r="D22" s="237" t="s">
        <v>23</v>
      </c>
      <c r="E22" s="242">
        <v>0.4</v>
      </c>
      <c r="F22" s="138"/>
      <c r="G22" s="68"/>
      <c r="H22" s="68"/>
      <c r="I22" s="232"/>
      <c r="J22" s="68"/>
      <c r="K22" s="71"/>
      <c r="L22" s="138"/>
      <c r="M22" s="68"/>
      <c r="N22" s="68"/>
      <c r="O22" s="68"/>
      <c r="P22" s="71"/>
      <c r="T22" s="167"/>
    </row>
    <row r="23" spans="1:20" s="74" customFormat="1" ht="15" customHeight="1">
      <c r="A23" s="178">
        <v>8</v>
      </c>
      <c r="B23" s="175" t="s">
        <v>27</v>
      </c>
      <c r="C23" s="238" t="s">
        <v>133</v>
      </c>
      <c r="D23" s="237" t="s">
        <v>23</v>
      </c>
      <c r="E23" s="242">
        <v>0.3</v>
      </c>
      <c r="F23" s="138"/>
      <c r="G23" s="68"/>
      <c r="H23" s="68"/>
      <c r="I23" s="72"/>
      <c r="J23" s="68"/>
      <c r="K23" s="71"/>
      <c r="L23" s="138"/>
      <c r="M23" s="68"/>
      <c r="N23" s="68"/>
      <c r="O23" s="68"/>
      <c r="P23" s="71"/>
      <c r="T23" s="167"/>
    </row>
    <row r="24" spans="1:20" s="74" customFormat="1" ht="26.25" customHeight="1">
      <c r="A24" s="178"/>
      <c r="B24" s="175"/>
      <c r="C24" s="239" t="s">
        <v>135</v>
      </c>
      <c r="D24" s="237"/>
      <c r="E24" s="242"/>
      <c r="F24" s="138"/>
      <c r="G24" s="68"/>
      <c r="H24" s="68"/>
      <c r="I24" s="232"/>
      <c r="J24" s="68"/>
      <c r="K24" s="71"/>
      <c r="L24" s="138"/>
      <c r="M24" s="68"/>
      <c r="N24" s="68"/>
      <c r="O24" s="68"/>
      <c r="P24" s="71"/>
      <c r="Q24" s="233"/>
      <c r="T24" s="167"/>
    </row>
    <row r="25" spans="1:20" s="74" customFormat="1" ht="26.25" customHeight="1">
      <c r="A25" s="178">
        <v>9</v>
      </c>
      <c r="B25" s="175" t="s">
        <v>27</v>
      </c>
      <c r="C25" s="238" t="s">
        <v>136</v>
      </c>
      <c r="D25" s="237" t="s">
        <v>25</v>
      </c>
      <c r="E25" s="242">
        <v>19</v>
      </c>
      <c r="F25" s="138"/>
      <c r="G25" s="68"/>
      <c r="H25" s="68"/>
      <c r="I25" s="72"/>
      <c r="J25" s="68"/>
      <c r="K25" s="71"/>
      <c r="L25" s="138"/>
      <c r="M25" s="68"/>
      <c r="N25" s="68"/>
      <c r="O25" s="68"/>
      <c r="P25" s="71"/>
      <c r="T25" s="167"/>
    </row>
    <row r="26" spans="1:20" s="74" customFormat="1" ht="15" customHeight="1">
      <c r="A26" s="178"/>
      <c r="B26" s="175"/>
      <c r="C26" s="240" t="s">
        <v>137</v>
      </c>
      <c r="D26" s="237" t="s">
        <v>26</v>
      </c>
      <c r="E26" s="242">
        <v>2</v>
      </c>
      <c r="F26" s="244"/>
      <c r="G26" s="232"/>
      <c r="H26" s="232"/>
      <c r="I26" s="72"/>
      <c r="J26" s="232"/>
      <c r="K26" s="71"/>
      <c r="L26" s="138"/>
      <c r="M26" s="68"/>
      <c r="N26" s="68"/>
      <c r="O26" s="68"/>
      <c r="P26" s="71"/>
      <c r="T26" s="167"/>
    </row>
    <row r="27" spans="1:20" s="74" customFormat="1" ht="15" customHeight="1">
      <c r="A27" s="178"/>
      <c r="B27" s="175"/>
      <c r="C27" s="240" t="s">
        <v>138</v>
      </c>
      <c r="D27" s="237" t="s">
        <v>26</v>
      </c>
      <c r="E27" s="242">
        <v>8</v>
      </c>
      <c r="F27" s="244"/>
      <c r="G27" s="232"/>
      <c r="H27" s="232"/>
      <c r="I27" s="232"/>
      <c r="J27" s="232"/>
      <c r="K27" s="71"/>
      <c r="L27" s="138"/>
      <c r="M27" s="68"/>
      <c r="N27" s="68"/>
      <c r="O27" s="68"/>
      <c r="P27" s="71"/>
      <c r="T27" s="167"/>
    </row>
    <row r="28" spans="1:20" s="74" customFormat="1" ht="15" customHeight="1">
      <c r="A28" s="178"/>
      <c r="B28" s="175"/>
      <c r="C28" s="240" t="s">
        <v>139</v>
      </c>
      <c r="D28" s="237" t="s">
        <v>26</v>
      </c>
      <c r="E28" s="242">
        <v>2</v>
      </c>
      <c r="F28" s="244"/>
      <c r="G28" s="232"/>
      <c r="H28" s="232"/>
      <c r="I28" s="72"/>
      <c r="J28" s="232"/>
      <c r="K28" s="71"/>
      <c r="L28" s="138"/>
      <c r="M28" s="68"/>
      <c r="N28" s="68"/>
      <c r="O28" s="68"/>
      <c r="P28" s="71"/>
      <c r="T28" s="167"/>
    </row>
    <row r="29" spans="1:20" s="74" customFormat="1" ht="15" customHeight="1">
      <c r="A29" s="178"/>
      <c r="B29" s="175"/>
      <c r="C29" s="240" t="s">
        <v>140</v>
      </c>
      <c r="D29" s="237" t="s">
        <v>26</v>
      </c>
      <c r="E29" s="242">
        <v>1</v>
      </c>
      <c r="F29" s="244"/>
      <c r="G29" s="232"/>
      <c r="H29" s="232"/>
      <c r="I29" s="72"/>
      <c r="J29" s="232"/>
      <c r="K29" s="71"/>
      <c r="L29" s="138"/>
      <c r="M29" s="68"/>
      <c r="N29" s="68"/>
      <c r="O29" s="68"/>
      <c r="P29" s="71"/>
      <c r="Q29" s="233"/>
      <c r="T29" s="167"/>
    </row>
    <row r="30" spans="1:20" s="74" customFormat="1" ht="15" customHeight="1">
      <c r="A30" s="178"/>
      <c r="B30" s="175"/>
      <c r="C30" s="239" t="s">
        <v>152</v>
      </c>
      <c r="D30" s="237"/>
      <c r="E30" s="242"/>
      <c r="F30" s="138"/>
      <c r="G30" s="68"/>
      <c r="H30" s="68"/>
      <c r="I30" s="232"/>
      <c r="J30" s="68"/>
      <c r="K30" s="71"/>
      <c r="L30" s="138"/>
      <c r="M30" s="68"/>
      <c r="N30" s="68"/>
      <c r="O30" s="68"/>
      <c r="P30" s="71"/>
      <c r="Q30" s="233"/>
      <c r="T30" s="167"/>
    </row>
    <row r="31" spans="1:20" s="74" customFormat="1" ht="27.75" customHeight="1">
      <c r="A31" s="178">
        <v>10</v>
      </c>
      <c r="B31" s="175" t="s">
        <v>27</v>
      </c>
      <c r="C31" s="90" t="s">
        <v>153</v>
      </c>
      <c r="D31" s="98" t="s">
        <v>23</v>
      </c>
      <c r="E31" s="99">
        <v>0.3</v>
      </c>
      <c r="F31" s="138"/>
      <c r="G31" s="68"/>
      <c r="H31" s="68"/>
      <c r="I31" s="73"/>
      <c r="J31" s="68"/>
      <c r="K31" s="71"/>
      <c r="L31" s="138"/>
      <c r="M31" s="68"/>
      <c r="N31" s="68"/>
      <c r="O31" s="68"/>
      <c r="P31" s="71"/>
      <c r="T31" s="167"/>
    </row>
    <row r="32" spans="1:20" s="74" customFormat="1" ht="15" customHeight="1">
      <c r="A32" s="178"/>
      <c r="B32" s="175"/>
      <c r="C32" s="92" t="s">
        <v>79</v>
      </c>
      <c r="D32" s="98" t="s">
        <v>23</v>
      </c>
      <c r="E32" s="99">
        <f>E31*1.1</f>
        <v>0.33</v>
      </c>
      <c r="F32" s="244"/>
      <c r="G32" s="232"/>
      <c r="H32" s="232"/>
      <c r="I32" s="73"/>
      <c r="J32" s="68"/>
      <c r="K32" s="71"/>
      <c r="L32" s="138"/>
      <c r="M32" s="68"/>
      <c r="N32" s="68"/>
      <c r="O32" s="68"/>
      <c r="P32" s="71"/>
      <c r="T32" s="167"/>
    </row>
    <row r="33" spans="1:20" s="74" customFormat="1" ht="15" customHeight="1">
      <c r="A33" s="178"/>
      <c r="B33" s="175"/>
      <c r="C33" s="92" t="s">
        <v>154</v>
      </c>
      <c r="D33" s="98" t="s">
        <v>81</v>
      </c>
      <c r="E33" s="99">
        <v>13.9</v>
      </c>
      <c r="F33" s="244"/>
      <c r="G33" s="232"/>
      <c r="H33" s="232"/>
      <c r="I33" s="73"/>
      <c r="J33" s="232"/>
      <c r="K33" s="71"/>
      <c r="L33" s="138"/>
      <c r="M33" s="68"/>
      <c r="N33" s="68"/>
      <c r="O33" s="68"/>
      <c r="P33" s="71"/>
      <c r="T33" s="167"/>
    </row>
    <row r="34" spans="1:20" s="74" customFormat="1" ht="15" customHeight="1">
      <c r="A34" s="178">
        <v>11</v>
      </c>
      <c r="B34" s="175" t="s">
        <v>27</v>
      </c>
      <c r="C34" s="91" t="s">
        <v>155</v>
      </c>
      <c r="D34" s="98" t="s">
        <v>24</v>
      </c>
      <c r="E34" s="99">
        <v>3.4</v>
      </c>
      <c r="F34" s="138"/>
      <c r="G34" s="68"/>
      <c r="H34" s="69"/>
      <c r="I34" s="232"/>
      <c r="J34" s="68"/>
      <c r="K34" s="71"/>
      <c r="L34" s="138"/>
      <c r="M34" s="68"/>
      <c r="N34" s="68"/>
      <c r="O34" s="68"/>
      <c r="P34" s="71"/>
      <c r="T34" s="167"/>
    </row>
    <row r="35" spans="1:20" s="74" customFormat="1" ht="15" customHeight="1">
      <c r="A35" s="178"/>
      <c r="B35" s="175"/>
      <c r="C35" s="77" t="s">
        <v>80</v>
      </c>
      <c r="D35" s="98" t="s">
        <v>81</v>
      </c>
      <c r="E35" s="99">
        <v>8.2</v>
      </c>
      <c r="F35" s="244"/>
      <c r="G35" s="232"/>
      <c r="H35" s="232"/>
      <c r="I35" s="70"/>
      <c r="J35" s="68"/>
      <c r="K35" s="71"/>
      <c r="L35" s="138"/>
      <c r="M35" s="68"/>
      <c r="N35" s="68"/>
      <c r="O35" s="68"/>
      <c r="P35" s="71"/>
      <c r="T35" s="167"/>
    </row>
    <row r="36" spans="1:20" s="74" customFormat="1" ht="15" customHeight="1">
      <c r="A36" s="178">
        <v>12</v>
      </c>
      <c r="B36" s="175" t="s">
        <v>27</v>
      </c>
      <c r="C36" s="91" t="s">
        <v>158</v>
      </c>
      <c r="D36" s="98" t="s">
        <v>26</v>
      </c>
      <c r="E36" s="99">
        <v>1</v>
      </c>
      <c r="F36" s="138"/>
      <c r="G36" s="68"/>
      <c r="H36" s="69"/>
      <c r="I36" s="232"/>
      <c r="J36" s="68"/>
      <c r="K36" s="71"/>
      <c r="L36" s="138"/>
      <c r="M36" s="68"/>
      <c r="N36" s="68"/>
      <c r="O36" s="68"/>
      <c r="P36" s="71"/>
      <c r="T36" s="167"/>
    </row>
    <row r="37" spans="1:16" s="59" customFormat="1" ht="15" customHeight="1" thickBot="1">
      <c r="A37" s="120"/>
      <c r="B37" s="121"/>
      <c r="C37" s="122" t="s">
        <v>157</v>
      </c>
      <c r="D37" s="121" t="s">
        <v>22</v>
      </c>
      <c r="E37" s="123">
        <v>1</v>
      </c>
      <c r="F37" s="245"/>
      <c r="G37" s="246"/>
      <c r="H37" s="246"/>
      <c r="I37" s="247"/>
      <c r="J37" s="126"/>
      <c r="K37" s="127"/>
      <c r="L37" s="144"/>
      <c r="M37" s="126"/>
      <c r="N37" s="126"/>
      <c r="O37" s="126"/>
      <c r="P37" s="127"/>
    </row>
    <row r="38" spans="1:16" s="15" customFormat="1" ht="15" customHeight="1" thickBot="1">
      <c r="A38" s="22"/>
      <c r="B38" s="23"/>
      <c r="C38" s="24" t="s">
        <v>9</v>
      </c>
      <c r="D38" s="23"/>
      <c r="E38" s="207"/>
      <c r="F38" s="22"/>
      <c r="G38" s="23"/>
      <c r="H38" s="23"/>
      <c r="I38" s="23"/>
      <c r="J38" s="23"/>
      <c r="K38" s="207"/>
      <c r="L38" s="249"/>
      <c r="M38" s="210"/>
      <c r="N38" s="210"/>
      <c r="O38" s="210"/>
      <c r="P38" s="211"/>
    </row>
    <row r="39" spans="1:16" ht="15" customHeight="1" thickBot="1">
      <c r="A39" s="221"/>
      <c r="B39" s="222"/>
      <c r="C39" s="103" t="s">
        <v>10</v>
      </c>
      <c r="D39" s="224"/>
      <c r="E39" s="225"/>
      <c r="F39" s="226"/>
      <c r="G39" s="227"/>
      <c r="H39" s="227"/>
      <c r="I39" s="222"/>
      <c r="J39" s="222"/>
      <c r="K39" s="228"/>
      <c r="L39" s="221"/>
      <c r="M39" s="222"/>
      <c r="N39" s="118"/>
      <c r="O39" s="222"/>
      <c r="P39" s="230"/>
    </row>
    <row r="40" spans="1:20" s="15" customFormat="1" ht="15" customHeight="1" thickBot="1">
      <c r="A40" s="212"/>
      <c r="B40" s="213"/>
      <c r="C40" s="9" t="s">
        <v>11</v>
      </c>
      <c r="D40" s="214"/>
      <c r="E40" s="215"/>
      <c r="F40" s="216"/>
      <c r="G40" s="214"/>
      <c r="H40" s="214"/>
      <c r="I40" s="213"/>
      <c r="J40" s="213"/>
      <c r="K40" s="217"/>
      <c r="L40" s="248"/>
      <c r="M40" s="219"/>
      <c r="N40" s="219"/>
      <c r="O40" s="219"/>
      <c r="P40" s="220"/>
      <c r="T40" s="234"/>
    </row>
    <row r="42" spans="4:14" ht="409.5">
      <c r="D42" s="16"/>
      <c r="K42" s="89"/>
      <c r="L42" s="89"/>
      <c r="M42" s="89"/>
      <c r="N42" s="172"/>
    </row>
    <row r="43" spans="2:15" ht="409.5">
      <c r="B43" s="2" t="s">
        <v>214</v>
      </c>
      <c r="C43" s="2"/>
      <c r="D43" s="2"/>
      <c r="K43" s="17" t="s">
        <v>14</v>
      </c>
      <c r="M43" s="18"/>
      <c r="N43" s="18"/>
      <c r="O43" s="18"/>
    </row>
    <row r="44" spans="2:15" ht="12.75" customHeight="1">
      <c r="B44" s="2" t="s">
        <v>213</v>
      </c>
      <c r="C44" s="2"/>
      <c r="D44" s="2"/>
      <c r="K44" s="17"/>
      <c r="M44" s="18"/>
      <c r="N44" s="18"/>
      <c r="O44" s="18"/>
    </row>
    <row r="45" spans="3:4" ht="409.5">
      <c r="C45" s="2"/>
      <c r="D45" s="2"/>
    </row>
    <row r="70" ht="409.5">
      <c r="P70" s="27"/>
    </row>
  </sheetData>
  <sheetProtection/>
  <mergeCells count="6">
    <mergeCell ref="A1:P1"/>
    <mergeCell ref="A2:P2"/>
    <mergeCell ref="E3:I3"/>
    <mergeCell ref="F11:K11"/>
    <mergeCell ref="L11:P11"/>
    <mergeCell ref="A4:P4"/>
  </mergeCells>
  <printOptions horizontalCentered="1"/>
  <pageMargins left="0.35433070866141736" right="0.35433070866141736" top="0.984251968503937" bottom="0.5905511811023623" header="0.5118110236220472" footer="0.1968503937007874"/>
  <pageSetup horizontalDpi="600" verticalDpi="600" orientation="landscape" paperSize="9" r:id="rId1"/>
  <headerFooter alignWithMargins="0">
    <oddFooter>&amp;C3-&amp;P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50"/>
  <sheetViews>
    <sheetView zoomScalePageLayoutView="0" workbookViewId="0" topLeftCell="A10">
      <selection activeCell="D19" sqref="D19"/>
    </sheetView>
  </sheetViews>
  <sheetFormatPr defaultColWidth="9.57421875" defaultRowHeight="12.75" outlineLevelCol="2"/>
  <cols>
    <col min="1" max="1" width="5.421875" style="4" customWidth="1"/>
    <col min="2" max="2" width="7.57421875" style="4" customWidth="1"/>
    <col min="3" max="3" width="42.28125" style="4" customWidth="1"/>
    <col min="4" max="4" width="6.28125" style="4" customWidth="1"/>
    <col min="5" max="5" width="6.57421875" style="4" customWidth="1"/>
    <col min="6" max="6" width="6.8515625" style="4" customWidth="1" outlineLevel="1"/>
    <col min="7" max="7" width="5.57421875" style="4" customWidth="1" outlineLevel="1"/>
    <col min="8" max="8" width="7.57421875" style="4" customWidth="1" outlineLevel="2"/>
    <col min="9" max="9" width="7.8515625" style="4" customWidth="1" outlineLevel="1"/>
    <col min="10" max="10" width="7.140625" style="4" customWidth="1" outlineLevel="1"/>
    <col min="11" max="11" width="8.00390625" style="4" customWidth="1" outlineLevel="1"/>
    <col min="12" max="12" width="6.421875" style="4" customWidth="1" outlineLevel="1"/>
    <col min="13" max="14" width="7.57421875" style="4" customWidth="1" outlineLevel="1"/>
    <col min="15" max="15" width="6.8515625" style="4" customWidth="1" outlineLevel="1"/>
    <col min="16" max="16" width="10.140625" style="4" customWidth="1" outlineLevel="1"/>
    <col min="17" max="17" width="9.57421875" style="4" customWidth="1"/>
    <col min="18" max="19" width="9.57421875" style="4" hidden="1" customWidth="1" outlineLevel="1"/>
    <col min="20" max="20" width="9.57421875" style="4" customWidth="1" collapsed="1"/>
    <col min="21" max="24" width="9.57421875" style="4" customWidth="1"/>
    <col min="25" max="26" width="9.57421875" style="4" hidden="1" customWidth="1" outlineLevel="1"/>
    <col min="27" max="27" width="9.57421875" style="4" customWidth="1" collapsed="1"/>
    <col min="28" max="31" width="9.57421875" style="4" customWidth="1"/>
    <col min="32" max="33" width="9.57421875" style="4" hidden="1" customWidth="1" outlineLevel="1"/>
    <col min="34" max="34" width="9.57421875" style="4" customWidth="1" collapsed="1"/>
    <col min="35" max="16384" width="9.57421875" style="4" customWidth="1"/>
  </cols>
  <sheetData>
    <row r="1" spans="1:16" ht="15.75">
      <c r="A1" s="409" t="s">
        <v>209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5">
      <c r="A2" s="410" t="s">
        <v>183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ht="12.75">
      <c r="A3" s="27"/>
      <c r="B3" s="27"/>
      <c r="C3" s="27"/>
      <c r="D3" s="27"/>
      <c r="E3" s="416"/>
      <c r="F3" s="416"/>
      <c r="G3" s="416"/>
      <c r="H3" s="416"/>
      <c r="I3" s="416"/>
      <c r="J3" s="27"/>
      <c r="K3" s="27"/>
      <c r="L3" s="27"/>
      <c r="M3" s="27"/>
      <c r="N3" s="27"/>
      <c r="O3" s="27"/>
      <c r="P3" s="27"/>
    </row>
    <row r="4" spans="1:16" ht="12.75">
      <c r="A4" s="414" t="s">
        <v>161</v>
      </c>
      <c r="B4" s="414"/>
      <c r="C4" s="414"/>
      <c r="D4" s="421"/>
      <c r="E4" s="421"/>
      <c r="F4" s="421"/>
      <c r="G4" s="415"/>
      <c r="H4" s="415"/>
      <c r="I4" s="415"/>
      <c r="J4" s="415"/>
      <c r="K4" s="415"/>
      <c r="L4" s="415"/>
      <c r="M4" s="415"/>
      <c r="N4" s="415"/>
      <c r="O4" s="415"/>
      <c r="P4" s="415"/>
    </row>
    <row r="5" spans="1:6" ht="12.75">
      <c r="A5" s="1" t="s">
        <v>162</v>
      </c>
      <c r="B5" s="2"/>
      <c r="C5" s="3"/>
      <c r="D5" s="2"/>
      <c r="E5" s="2"/>
      <c r="F5" s="2"/>
    </row>
    <row r="6" spans="1:6" ht="12.75">
      <c r="A6" s="1" t="s">
        <v>163</v>
      </c>
      <c r="B6" s="2"/>
      <c r="C6" s="2"/>
      <c r="D6" s="2"/>
      <c r="E6" s="2"/>
      <c r="F6" s="2"/>
    </row>
    <row r="7" spans="1:6" ht="12.75">
      <c r="A7" s="1" t="s">
        <v>212</v>
      </c>
      <c r="B7" s="2"/>
      <c r="C7" s="2"/>
      <c r="D7" s="2"/>
      <c r="E7" s="2"/>
      <c r="F7" s="2"/>
    </row>
    <row r="8" spans="2:16" ht="12.75" customHeight="1">
      <c r="B8" s="147"/>
      <c r="G8" s="27"/>
      <c r="O8" s="5" t="s">
        <v>21</v>
      </c>
      <c r="P8" s="6" t="s">
        <v>215</v>
      </c>
    </row>
    <row r="9" spans="1:16" ht="12.75" customHeight="1">
      <c r="A9" s="4" t="s">
        <v>217</v>
      </c>
      <c r="B9" s="147"/>
      <c r="D9" s="147"/>
      <c r="G9" s="27"/>
      <c r="O9" s="7" t="s">
        <v>12</v>
      </c>
      <c r="P9" s="7" t="s">
        <v>216</v>
      </c>
    </row>
    <row r="10" spans="4:16" ht="13.5" thickBot="1">
      <c r="D10" s="147"/>
      <c r="G10" s="27"/>
      <c r="M10" s="30"/>
      <c r="P10" s="148"/>
    </row>
    <row r="11" spans="1:16" ht="12.75">
      <c r="A11" s="32"/>
      <c r="B11" s="33"/>
      <c r="C11" s="33"/>
      <c r="D11" s="33"/>
      <c r="E11" s="34"/>
      <c r="F11" s="417" t="s">
        <v>0</v>
      </c>
      <c r="G11" s="418"/>
      <c r="H11" s="418"/>
      <c r="I11" s="418"/>
      <c r="J11" s="418"/>
      <c r="K11" s="419"/>
      <c r="L11" s="417" t="s">
        <v>182</v>
      </c>
      <c r="M11" s="418"/>
      <c r="N11" s="418"/>
      <c r="O11" s="418"/>
      <c r="P11" s="419"/>
    </row>
    <row r="12" spans="1:16" ht="90.75" customHeight="1" thickBot="1">
      <c r="A12" s="35" t="s">
        <v>1</v>
      </c>
      <c r="B12" s="150" t="s">
        <v>13</v>
      </c>
      <c r="C12" s="37" t="s">
        <v>2</v>
      </c>
      <c r="D12" s="36" t="s">
        <v>3</v>
      </c>
      <c r="E12" s="38" t="s">
        <v>4</v>
      </c>
      <c r="F12" s="39" t="s">
        <v>5</v>
      </c>
      <c r="G12" s="40" t="s">
        <v>15</v>
      </c>
      <c r="H12" s="40" t="s">
        <v>16</v>
      </c>
      <c r="I12" s="40" t="s">
        <v>17</v>
      </c>
      <c r="J12" s="40" t="s">
        <v>18</v>
      </c>
      <c r="K12" s="41" t="s">
        <v>19</v>
      </c>
      <c r="L12" s="39" t="s">
        <v>6</v>
      </c>
      <c r="M12" s="40" t="s">
        <v>16</v>
      </c>
      <c r="N12" s="40" t="s">
        <v>17</v>
      </c>
      <c r="O12" s="40" t="s">
        <v>18</v>
      </c>
      <c r="P12" s="41" t="s">
        <v>20</v>
      </c>
    </row>
    <row r="13" spans="1:16" ht="13.5" hidden="1" thickBot="1">
      <c r="A13" s="151"/>
      <c r="B13" s="241"/>
      <c r="C13" s="153"/>
      <c r="D13" s="11"/>
      <c r="E13" s="154"/>
      <c r="F13" s="155" t="s">
        <v>7</v>
      </c>
      <c r="G13" s="156" t="s">
        <v>8</v>
      </c>
      <c r="H13" s="156"/>
      <c r="I13" s="157"/>
      <c r="J13" s="157"/>
      <c r="K13" s="158"/>
      <c r="L13" s="155" t="s">
        <v>7</v>
      </c>
      <c r="M13" s="156"/>
      <c r="N13" s="157"/>
      <c r="O13" s="157"/>
      <c r="P13" s="154"/>
    </row>
    <row r="14" spans="1:16" ht="13.5" thickBot="1">
      <c r="A14" s="49">
        <v>1</v>
      </c>
      <c r="B14" s="50">
        <v>2</v>
      </c>
      <c r="C14" s="50">
        <v>3</v>
      </c>
      <c r="D14" s="50">
        <v>4</v>
      </c>
      <c r="E14" s="51">
        <v>5</v>
      </c>
      <c r="F14" s="49">
        <v>6</v>
      </c>
      <c r="G14" s="50">
        <v>7</v>
      </c>
      <c r="H14" s="50">
        <v>8</v>
      </c>
      <c r="I14" s="50">
        <v>9</v>
      </c>
      <c r="J14" s="50">
        <v>10</v>
      </c>
      <c r="K14" s="51">
        <v>11</v>
      </c>
      <c r="L14" s="159">
        <v>12</v>
      </c>
      <c r="M14" s="160">
        <v>13</v>
      </c>
      <c r="N14" s="160">
        <v>14</v>
      </c>
      <c r="O14" s="160">
        <v>15</v>
      </c>
      <c r="P14" s="161">
        <v>16</v>
      </c>
    </row>
    <row r="15" spans="1:16" s="74" customFormat="1" ht="15" customHeight="1">
      <c r="A15" s="162"/>
      <c r="B15" s="163"/>
      <c r="C15" s="164" t="s">
        <v>141</v>
      </c>
      <c r="D15" s="165"/>
      <c r="E15" s="231"/>
      <c r="F15" s="58"/>
      <c r="G15" s="55"/>
      <c r="H15" s="55"/>
      <c r="I15" s="166"/>
      <c r="J15" s="55"/>
      <c r="K15" s="57"/>
      <c r="L15" s="58"/>
      <c r="M15" s="55"/>
      <c r="N15" s="55"/>
      <c r="O15" s="55"/>
      <c r="P15" s="57"/>
    </row>
    <row r="16" spans="1:20" s="74" customFormat="1" ht="30" customHeight="1">
      <c r="A16" s="97">
        <v>1</v>
      </c>
      <c r="B16" s="98" t="s">
        <v>27</v>
      </c>
      <c r="C16" s="250" t="s">
        <v>142</v>
      </c>
      <c r="D16" s="236" t="s">
        <v>25</v>
      </c>
      <c r="E16" s="251">
        <v>12</v>
      </c>
      <c r="F16" s="138"/>
      <c r="G16" s="68"/>
      <c r="H16" s="68"/>
      <c r="I16" s="72"/>
      <c r="J16" s="68"/>
      <c r="K16" s="71"/>
      <c r="L16" s="138"/>
      <c r="M16" s="68"/>
      <c r="N16" s="68"/>
      <c r="O16" s="68"/>
      <c r="P16" s="71"/>
      <c r="T16" s="167"/>
    </row>
    <row r="17" spans="1:16" s="59" customFormat="1" ht="30" customHeight="1" thickBot="1">
      <c r="A17" s="120">
        <v>2</v>
      </c>
      <c r="B17" s="121" t="s">
        <v>27</v>
      </c>
      <c r="C17" s="252" t="s">
        <v>143</v>
      </c>
      <c r="D17" s="121" t="s">
        <v>94</v>
      </c>
      <c r="E17" s="123">
        <v>1</v>
      </c>
      <c r="F17" s="144"/>
      <c r="G17" s="126"/>
      <c r="H17" s="126"/>
      <c r="I17" s="247"/>
      <c r="J17" s="126"/>
      <c r="K17" s="127"/>
      <c r="L17" s="144"/>
      <c r="M17" s="126"/>
      <c r="N17" s="126"/>
      <c r="O17" s="126"/>
      <c r="P17" s="127"/>
    </row>
    <row r="18" spans="1:16" s="15" customFormat="1" ht="15" customHeight="1" thickBot="1">
      <c r="A18" s="22"/>
      <c r="B18" s="23"/>
      <c r="C18" s="24" t="s">
        <v>9</v>
      </c>
      <c r="D18" s="23"/>
      <c r="E18" s="207"/>
      <c r="F18" s="22"/>
      <c r="G18" s="23"/>
      <c r="H18" s="23"/>
      <c r="I18" s="23"/>
      <c r="J18" s="23"/>
      <c r="K18" s="207"/>
      <c r="L18" s="249"/>
      <c r="M18" s="210"/>
      <c r="N18" s="210"/>
      <c r="O18" s="210"/>
      <c r="P18" s="211"/>
    </row>
    <row r="19" spans="1:16" ht="15" customHeight="1" thickBot="1">
      <c r="A19" s="221"/>
      <c r="B19" s="222"/>
      <c r="C19" s="103" t="s">
        <v>10</v>
      </c>
      <c r="D19" s="224"/>
      <c r="E19" s="225"/>
      <c r="F19" s="226"/>
      <c r="G19" s="227"/>
      <c r="H19" s="227"/>
      <c r="I19" s="222"/>
      <c r="J19" s="222"/>
      <c r="K19" s="228"/>
      <c r="L19" s="221"/>
      <c r="M19" s="222"/>
      <c r="N19" s="118"/>
      <c r="O19" s="222"/>
      <c r="P19" s="230"/>
    </row>
    <row r="20" spans="1:16" s="15" customFormat="1" ht="15" customHeight="1" thickBot="1">
      <c r="A20" s="212"/>
      <c r="B20" s="213"/>
      <c r="C20" s="9" t="s">
        <v>11</v>
      </c>
      <c r="D20" s="214"/>
      <c r="E20" s="215"/>
      <c r="F20" s="216"/>
      <c r="G20" s="214"/>
      <c r="H20" s="214"/>
      <c r="I20" s="213"/>
      <c r="J20" s="213"/>
      <c r="K20" s="217"/>
      <c r="L20" s="248"/>
      <c r="M20" s="219"/>
      <c r="N20" s="219"/>
      <c r="O20" s="219"/>
      <c r="P20" s="220"/>
    </row>
    <row r="22" spans="4:14" ht="12.75">
      <c r="D22" s="16"/>
      <c r="H22" s="88"/>
      <c r="K22" s="89"/>
      <c r="L22" s="89"/>
      <c r="M22" s="89"/>
      <c r="N22" s="172"/>
    </row>
    <row r="23" spans="2:15" ht="12.75">
      <c r="B23" s="2" t="s">
        <v>214</v>
      </c>
      <c r="C23" s="2"/>
      <c r="D23" s="2"/>
      <c r="K23" s="17" t="s">
        <v>14</v>
      </c>
      <c r="M23" s="18"/>
      <c r="N23" s="18"/>
      <c r="O23" s="18"/>
    </row>
    <row r="24" spans="2:15" ht="14.25" customHeight="1">
      <c r="B24" s="2" t="s">
        <v>213</v>
      </c>
      <c r="C24" s="2"/>
      <c r="D24" s="2"/>
      <c r="K24" s="17"/>
      <c r="M24" s="18"/>
      <c r="N24" s="18"/>
      <c r="O24" s="18"/>
    </row>
    <row r="25" spans="3:4" ht="12.75">
      <c r="C25" s="2"/>
      <c r="D25" s="2"/>
    </row>
    <row r="50" ht="409.5">
      <c r="P50" s="27"/>
    </row>
  </sheetData>
  <sheetProtection/>
  <mergeCells count="6">
    <mergeCell ref="A1:P1"/>
    <mergeCell ref="A2:P2"/>
    <mergeCell ref="E3:I3"/>
    <mergeCell ref="F11:K11"/>
    <mergeCell ref="L11:P11"/>
    <mergeCell ref="A4:P4"/>
  </mergeCells>
  <printOptions horizontalCentered="1"/>
  <pageMargins left="0.35433070866141736" right="0.35433070866141736" top="0.984251968503937" bottom="0.5905511811023623" header="0.5118110236220472" footer="0.1968503937007874"/>
  <pageSetup horizontalDpi="600" verticalDpi="600" orientation="landscape" paperSize="9" scale="95" r:id="rId1"/>
  <headerFooter alignWithMargins="0">
    <oddFooter>&amp;C4-&amp;P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94"/>
  <sheetViews>
    <sheetView zoomScalePageLayoutView="0" workbookViewId="0" topLeftCell="A54">
      <selection activeCell="D20" sqref="D20"/>
    </sheetView>
  </sheetViews>
  <sheetFormatPr defaultColWidth="9.57421875" defaultRowHeight="12.75" outlineLevelCol="2"/>
  <cols>
    <col min="1" max="1" width="5.00390625" style="277" customWidth="1"/>
    <col min="2" max="2" width="8.140625" style="277" customWidth="1"/>
    <col min="3" max="3" width="37.28125" style="277" customWidth="1"/>
    <col min="4" max="4" width="10.140625" style="277" customWidth="1"/>
    <col min="5" max="5" width="6.28125" style="277" customWidth="1"/>
    <col min="6" max="6" width="4.8515625" style="277" customWidth="1"/>
    <col min="7" max="7" width="6.57421875" style="277" customWidth="1" outlineLevel="1"/>
    <col min="8" max="8" width="5.57421875" style="277" customWidth="1" outlineLevel="1"/>
    <col min="9" max="9" width="7.7109375" style="277" customWidth="1" outlineLevel="2"/>
    <col min="10" max="10" width="6.421875" style="277" customWidth="1" outlineLevel="1"/>
    <col min="11" max="11" width="5.8515625" style="277" customWidth="1" outlineLevel="1"/>
    <col min="12" max="13" width="7.8515625" style="277" customWidth="1" outlineLevel="1"/>
    <col min="14" max="14" width="7.57421875" style="277" customWidth="1" outlineLevel="1"/>
    <col min="15" max="15" width="9.57421875" style="277" customWidth="1" outlineLevel="1"/>
    <col min="16" max="16" width="7.00390625" style="277" customWidth="1" outlineLevel="1"/>
    <col min="17" max="17" width="10.57421875" style="277" customWidth="1" outlineLevel="1"/>
    <col min="18" max="18" width="9.57421875" style="277" customWidth="1"/>
    <col min="19" max="20" width="9.57421875" style="277" hidden="1" customWidth="1" outlineLevel="1"/>
    <col min="21" max="21" width="9.57421875" style="277" customWidth="1" collapsed="1"/>
    <col min="22" max="25" width="9.57421875" style="277" customWidth="1"/>
    <col min="26" max="27" width="9.57421875" style="277" hidden="1" customWidth="1" outlineLevel="1"/>
    <col min="28" max="28" width="9.57421875" style="277" customWidth="1" collapsed="1"/>
    <col min="29" max="32" width="9.57421875" style="277" customWidth="1"/>
    <col min="33" max="34" width="9.57421875" style="277" hidden="1" customWidth="1" outlineLevel="1"/>
    <col min="35" max="35" width="9.57421875" style="277" customWidth="1" collapsed="1"/>
    <col min="36" max="16384" width="9.57421875" style="277" customWidth="1"/>
  </cols>
  <sheetData>
    <row r="1" spans="1:17" ht="15.75">
      <c r="A1" s="422" t="s">
        <v>210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17" ht="15">
      <c r="A2" s="423" t="s">
        <v>75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17" ht="12.75">
      <c r="A3" s="278"/>
      <c r="B3" s="278"/>
      <c r="C3" s="278"/>
      <c r="D3" s="278"/>
      <c r="E3" s="278"/>
      <c r="F3" s="424"/>
      <c r="G3" s="424"/>
      <c r="H3" s="424"/>
      <c r="I3" s="424"/>
      <c r="J3" s="424"/>
      <c r="K3" s="278"/>
      <c r="L3" s="278"/>
      <c r="M3" s="278"/>
      <c r="N3" s="278"/>
      <c r="O3" s="278"/>
      <c r="P3" s="278"/>
      <c r="Q3" s="278"/>
    </row>
    <row r="4" spans="1:17" ht="12.75">
      <c r="A4" s="429" t="s">
        <v>161</v>
      </c>
      <c r="B4" s="429"/>
      <c r="C4" s="429"/>
      <c r="D4" s="430"/>
      <c r="E4" s="430"/>
      <c r="F4" s="430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</row>
    <row r="5" spans="1:6" ht="12.75">
      <c r="A5" s="407" t="s">
        <v>162</v>
      </c>
      <c r="B5" s="279"/>
      <c r="C5" s="408"/>
      <c r="D5" s="279"/>
      <c r="E5" s="279"/>
      <c r="F5" s="279"/>
    </row>
    <row r="6" spans="1:6" ht="12.75">
      <c r="A6" s="407" t="s">
        <v>163</v>
      </c>
      <c r="B6" s="279"/>
      <c r="C6" s="279"/>
      <c r="D6" s="279"/>
      <c r="E6" s="279"/>
      <c r="F6" s="279"/>
    </row>
    <row r="7" spans="1:6" ht="12.75">
      <c r="A7" s="407" t="s">
        <v>212</v>
      </c>
      <c r="B7" s="279"/>
      <c r="C7" s="279"/>
      <c r="D7" s="279"/>
      <c r="E7" s="279"/>
      <c r="F7" s="279"/>
    </row>
    <row r="8" spans="2:17" ht="12.75" customHeight="1">
      <c r="B8" s="403"/>
      <c r="G8" s="278"/>
      <c r="P8" s="406" t="s">
        <v>21</v>
      </c>
      <c r="Q8" s="405" t="s">
        <v>216</v>
      </c>
    </row>
    <row r="9" spans="1:17" ht="12.75" customHeight="1">
      <c r="A9" s="277" t="s">
        <v>217</v>
      </c>
      <c r="B9" s="403"/>
      <c r="D9" s="403"/>
      <c r="G9" s="278"/>
      <c r="P9" s="404" t="s">
        <v>12</v>
      </c>
      <c r="Q9" s="404" t="s">
        <v>216</v>
      </c>
    </row>
    <row r="10" spans="5:17" ht="13.5" thickBot="1">
      <c r="E10" s="403"/>
      <c r="H10" s="278"/>
      <c r="N10" s="402"/>
      <c r="Q10" s="401"/>
    </row>
    <row r="11" spans="1:17" ht="12.75">
      <c r="A11" s="400"/>
      <c r="B11" s="399"/>
      <c r="C11" s="399"/>
      <c r="D11" s="399"/>
      <c r="E11" s="399"/>
      <c r="F11" s="398"/>
      <c r="G11" s="425" t="s">
        <v>0</v>
      </c>
      <c r="H11" s="426"/>
      <c r="I11" s="426"/>
      <c r="J11" s="426"/>
      <c r="K11" s="426"/>
      <c r="L11" s="427"/>
      <c r="M11" s="428" t="s">
        <v>182</v>
      </c>
      <c r="N11" s="426"/>
      <c r="O11" s="426"/>
      <c r="P11" s="426"/>
      <c r="Q11" s="427"/>
    </row>
    <row r="12" spans="1:17" ht="90.75" customHeight="1" thickBot="1">
      <c r="A12" s="397" t="s">
        <v>1</v>
      </c>
      <c r="B12" s="396" t="s">
        <v>13</v>
      </c>
      <c r="C12" s="395" t="s">
        <v>2</v>
      </c>
      <c r="D12" s="395" t="s">
        <v>77</v>
      </c>
      <c r="E12" s="394" t="s">
        <v>3</v>
      </c>
      <c r="F12" s="393" t="s">
        <v>4</v>
      </c>
      <c r="G12" s="392" t="s">
        <v>5</v>
      </c>
      <c r="H12" s="390" t="s">
        <v>15</v>
      </c>
      <c r="I12" s="390" t="s">
        <v>16</v>
      </c>
      <c r="J12" s="390" t="s">
        <v>17</v>
      </c>
      <c r="K12" s="390" t="s">
        <v>18</v>
      </c>
      <c r="L12" s="389" t="s">
        <v>19</v>
      </c>
      <c r="M12" s="391" t="s">
        <v>6</v>
      </c>
      <c r="N12" s="390" t="s">
        <v>16</v>
      </c>
      <c r="O12" s="390" t="s">
        <v>17</v>
      </c>
      <c r="P12" s="390" t="s">
        <v>18</v>
      </c>
      <c r="Q12" s="389" t="s">
        <v>20</v>
      </c>
    </row>
    <row r="13" spans="1:17" ht="13.5" hidden="1" thickBot="1">
      <c r="A13" s="388"/>
      <c r="B13" s="387"/>
      <c r="C13" s="386"/>
      <c r="D13" s="386"/>
      <c r="E13" s="385"/>
      <c r="F13" s="379"/>
      <c r="G13" s="384" t="s">
        <v>7</v>
      </c>
      <c r="H13" s="381" t="s">
        <v>8</v>
      </c>
      <c r="I13" s="381"/>
      <c r="J13" s="380"/>
      <c r="K13" s="380"/>
      <c r="L13" s="383"/>
      <c r="M13" s="382" t="s">
        <v>7</v>
      </c>
      <c r="N13" s="381"/>
      <c r="O13" s="380"/>
      <c r="P13" s="380"/>
      <c r="Q13" s="379"/>
    </row>
    <row r="14" spans="1:17" ht="13.5" thickBot="1">
      <c r="A14" s="378">
        <v>1</v>
      </c>
      <c r="B14" s="377">
        <v>2</v>
      </c>
      <c r="C14" s="377">
        <v>3</v>
      </c>
      <c r="D14" s="377"/>
      <c r="E14" s="377">
        <v>4</v>
      </c>
      <c r="F14" s="376">
        <v>5</v>
      </c>
      <c r="G14" s="378">
        <v>6</v>
      </c>
      <c r="H14" s="377">
        <v>7</v>
      </c>
      <c r="I14" s="377">
        <v>8</v>
      </c>
      <c r="J14" s="377">
        <v>9</v>
      </c>
      <c r="K14" s="377">
        <v>10</v>
      </c>
      <c r="L14" s="376">
        <v>11</v>
      </c>
      <c r="M14" s="375">
        <v>12</v>
      </c>
      <c r="N14" s="374">
        <v>13</v>
      </c>
      <c r="O14" s="374">
        <v>14</v>
      </c>
      <c r="P14" s="374">
        <v>15</v>
      </c>
      <c r="Q14" s="373">
        <v>16</v>
      </c>
    </row>
    <row r="15" spans="1:17" s="315" customFormat="1" ht="15" customHeight="1">
      <c r="A15" s="372"/>
      <c r="B15" s="371"/>
      <c r="C15" s="370" t="s">
        <v>30</v>
      </c>
      <c r="D15" s="369"/>
      <c r="E15" s="368"/>
      <c r="F15" s="367"/>
      <c r="G15" s="366"/>
      <c r="H15" s="363"/>
      <c r="I15" s="363"/>
      <c r="J15" s="365"/>
      <c r="K15" s="363"/>
      <c r="L15" s="362"/>
      <c r="M15" s="364"/>
      <c r="N15" s="363"/>
      <c r="O15" s="363"/>
      <c r="P15" s="363"/>
      <c r="Q15" s="362"/>
    </row>
    <row r="16" spans="1:17" s="315" customFormat="1" ht="15" customHeight="1">
      <c r="A16" s="326">
        <v>1</v>
      </c>
      <c r="B16" s="335" t="s">
        <v>27</v>
      </c>
      <c r="C16" s="360" t="s">
        <v>184</v>
      </c>
      <c r="D16" s="333"/>
      <c r="E16" s="333" t="s">
        <v>31</v>
      </c>
      <c r="F16" s="346">
        <v>1</v>
      </c>
      <c r="G16" s="331"/>
      <c r="H16" s="328"/>
      <c r="I16" s="328"/>
      <c r="J16" s="343"/>
      <c r="K16" s="328"/>
      <c r="L16" s="327"/>
      <c r="M16" s="329"/>
      <c r="N16" s="328"/>
      <c r="O16" s="328"/>
      <c r="P16" s="328"/>
      <c r="Q16" s="327"/>
    </row>
    <row r="17" spans="1:21" s="315" customFormat="1" ht="39" customHeight="1">
      <c r="A17" s="351"/>
      <c r="B17" s="335"/>
      <c r="C17" s="347" t="s">
        <v>185</v>
      </c>
      <c r="D17" s="333" t="s">
        <v>198</v>
      </c>
      <c r="E17" s="333" t="s">
        <v>32</v>
      </c>
      <c r="F17" s="346">
        <v>1</v>
      </c>
      <c r="G17" s="331"/>
      <c r="H17" s="328"/>
      <c r="I17" s="328"/>
      <c r="J17" s="328"/>
      <c r="K17" s="328"/>
      <c r="L17" s="327"/>
      <c r="M17" s="329"/>
      <c r="N17" s="328"/>
      <c r="O17" s="328"/>
      <c r="P17" s="328"/>
      <c r="Q17" s="327"/>
      <c r="U17" s="316"/>
    </row>
    <row r="18" spans="1:21" s="315" customFormat="1" ht="40.5" customHeight="1">
      <c r="A18" s="351"/>
      <c r="B18" s="335"/>
      <c r="C18" s="347" t="s">
        <v>186</v>
      </c>
      <c r="D18" s="333" t="s">
        <v>197</v>
      </c>
      <c r="E18" s="333" t="s">
        <v>32</v>
      </c>
      <c r="F18" s="346">
        <v>1</v>
      </c>
      <c r="G18" s="331"/>
      <c r="H18" s="328"/>
      <c r="I18" s="328"/>
      <c r="J18" s="361"/>
      <c r="K18" s="328"/>
      <c r="L18" s="327"/>
      <c r="M18" s="329"/>
      <c r="N18" s="328"/>
      <c r="O18" s="328"/>
      <c r="P18" s="328"/>
      <c r="Q18" s="327"/>
      <c r="U18" s="316"/>
    </row>
    <row r="19" spans="1:21" s="315" customFormat="1" ht="15" customHeight="1">
      <c r="A19" s="351"/>
      <c r="B19" s="335"/>
      <c r="C19" s="347" t="s">
        <v>199</v>
      </c>
      <c r="D19" s="333"/>
      <c r="E19" s="333" t="s">
        <v>32</v>
      </c>
      <c r="F19" s="346">
        <v>4</v>
      </c>
      <c r="G19" s="331"/>
      <c r="H19" s="328"/>
      <c r="I19" s="328"/>
      <c r="J19" s="336"/>
      <c r="K19" s="328"/>
      <c r="L19" s="327"/>
      <c r="M19" s="329"/>
      <c r="N19" s="328"/>
      <c r="O19" s="328"/>
      <c r="P19" s="328"/>
      <c r="Q19" s="327"/>
      <c r="U19" s="316"/>
    </row>
    <row r="20" spans="1:21" s="315" customFormat="1" ht="15" customHeight="1">
      <c r="A20" s="351"/>
      <c r="B20" s="354"/>
      <c r="C20" s="347" t="s">
        <v>200</v>
      </c>
      <c r="D20" s="333"/>
      <c r="E20" s="333" t="s">
        <v>31</v>
      </c>
      <c r="F20" s="346">
        <v>4</v>
      </c>
      <c r="G20" s="331"/>
      <c r="H20" s="328"/>
      <c r="I20" s="328"/>
      <c r="J20" s="357"/>
      <c r="K20" s="328"/>
      <c r="L20" s="327"/>
      <c r="M20" s="329"/>
      <c r="N20" s="328"/>
      <c r="O20" s="328"/>
      <c r="P20" s="328"/>
      <c r="Q20" s="327"/>
      <c r="U20" s="316"/>
    </row>
    <row r="21" spans="1:17" s="315" customFormat="1" ht="48.75">
      <c r="A21" s="326">
        <v>2</v>
      </c>
      <c r="B21" s="335" t="s">
        <v>27</v>
      </c>
      <c r="C21" s="360" t="s">
        <v>254</v>
      </c>
      <c r="D21" s="333"/>
      <c r="E21" s="333" t="s">
        <v>31</v>
      </c>
      <c r="F21" s="346">
        <v>1</v>
      </c>
      <c r="G21" s="331"/>
      <c r="H21" s="328"/>
      <c r="I21" s="328"/>
      <c r="J21" s="343"/>
      <c r="K21" s="328"/>
      <c r="L21" s="327"/>
      <c r="M21" s="329"/>
      <c r="N21" s="328"/>
      <c r="O21" s="328"/>
      <c r="P21" s="328"/>
      <c r="Q21" s="327"/>
    </row>
    <row r="22" spans="1:21" s="315" customFormat="1" ht="25.5">
      <c r="A22" s="351"/>
      <c r="B22" s="354"/>
      <c r="C22" s="334" t="s">
        <v>255</v>
      </c>
      <c r="D22" s="359" t="s">
        <v>270</v>
      </c>
      <c r="E22" s="358" t="s">
        <v>32</v>
      </c>
      <c r="F22" s="358">
        <v>1</v>
      </c>
      <c r="G22" s="331"/>
      <c r="H22" s="328"/>
      <c r="I22" s="328"/>
      <c r="J22" s="357"/>
      <c r="K22" s="328"/>
      <c r="L22" s="327"/>
      <c r="M22" s="329"/>
      <c r="N22" s="328"/>
      <c r="O22" s="328"/>
      <c r="P22" s="328"/>
      <c r="Q22" s="327"/>
      <c r="U22" s="316"/>
    </row>
    <row r="23" spans="1:21" s="315" customFormat="1" ht="38.25">
      <c r="A23" s="351"/>
      <c r="B23" s="354"/>
      <c r="C23" s="334" t="s">
        <v>256</v>
      </c>
      <c r="D23" s="359" t="s">
        <v>271</v>
      </c>
      <c r="E23" s="337" t="s">
        <v>32</v>
      </c>
      <c r="F23" s="337">
        <v>1</v>
      </c>
      <c r="G23" s="331"/>
      <c r="H23" s="328"/>
      <c r="I23" s="328"/>
      <c r="J23" s="357"/>
      <c r="K23" s="328"/>
      <c r="L23" s="327"/>
      <c r="M23" s="329"/>
      <c r="N23" s="328"/>
      <c r="O23" s="328"/>
      <c r="P23" s="328"/>
      <c r="Q23" s="327"/>
      <c r="U23" s="316"/>
    </row>
    <row r="24" spans="1:21" s="315" customFormat="1" ht="38.25">
      <c r="A24" s="351"/>
      <c r="B24" s="354"/>
      <c r="C24" s="334" t="s">
        <v>257</v>
      </c>
      <c r="D24" s="333" t="s">
        <v>272</v>
      </c>
      <c r="E24" s="337" t="s">
        <v>32</v>
      </c>
      <c r="F24" s="337">
        <v>3</v>
      </c>
      <c r="G24" s="331"/>
      <c r="H24" s="328"/>
      <c r="I24" s="328"/>
      <c r="J24" s="357"/>
      <c r="K24" s="328"/>
      <c r="L24" s="327"/>
      <c r="M24" s="329"/>
      <c r="N24" s="328"/>
      <c r="O24" s="328"/>
      <c r="P24" s="328"/>
      <c r="Q24" s="327"/>
      <c r="U24" s="316"/>
    </row>
    <row r="25" spans="1:21" s="315" customFormat="1" ht="38.25">
      <c r="A25" s="351"/>
      <c r="B25" s="354"/>
      <c r="C25" s="334" t="s">
        <v>258</v>
      </c>
      <c r="D25" s="333" t="s">
        <v>273</v>
      </c>
      <c r="E25" s="337" t="s">
        <v>32</v>
      </c>
      <c r="F25" s="337">
        <v>3</v>
      </c>
      <c r="G25" s="331"/>
      <c r="H25" s="328"/>
      <c r="I25" s="328"/>
      <c r="J25" s="357"/>
      <c r="K25" s="328"/>
      <c r="L25" s="327"/>
      <c r="M25" s="329"/>
      <c r="N25" s="328"/>
      <c r="O25" s="328"/>
      <c r="P25" s="328"/>
      <c r="Q25" s="327"/>
      <c r="U25" s="316"/>
    </row>
    <row r="26" spans="1:21" s="315" customFormat="1" ht="38.25">
      <c r="A26" s="351"/>
      <c r="B26" s="354"/>
      <c r="C26" s="334" t="s">
        <v>259</v>
      </c>
      <c r="D26" s="333" t="s">
        <v>274</v>
      </c>
      <c r="E26" s="337" t="s">
        <v>32</v>
      </c>
      <c r="F26" s="337">
        <v>2</v>
      </c>
      <c r="G26" s="331"/>
      <c r="H26" s="328"/>
      <c r="I26" s="328"/>
      <c r="J26" s="357"/>
      <c r="K26" s="328"/>
      <c r="L26" s="327"/>
      <c r="M26" s="329"/>
      <c r="N26" s="328"/>
      <c r="O26" s="328"/>
      <c r="P26" s="328"/>
      <c r="Q26" s="327"/>
      <c r="U26" s="316"/>
    </row>
    <row r="27" spans="1:21" s="315" customFormat="1" ht="38.25">
      <c r="A27" s="351"/>
      <c r="B27" s="354"/>
      <c r="C27" s="334" t="s">
        <v>260</v>
      </c>
      <c r="D27" s="333" t="s">
        <v>275</v>
      </c>
      <c r="E27" s="358" t="s">
        <v>32</v>
      </c>
      <c r="F27" s="358">
        <v>1</v>
      </c>
      <c r="G27" s="331"/>
      <c r="H27" s="328"/>
      <c r="I27" s="328"/>
      <c r="J27" s="357"/>
      <c r="K27" s="328"/>
      <c r="L27" s="327"/>
      <c r="M27" s="329"/>
      <c r="N27" s="328"/>
      <c r="O27" s="328"/>
      <c r="P27" s="328"/>
      <c r="Q27" s="327"/>
      <c r="U27" s="316"/>
    </row>
    <row r="28" spans="1:21" s="315" customFormat="1" ht="38.25">
      <c r="A28" s="351"/>
      <c r="B28" s="354"/>
      <c r="C28" s="334" t="s">
        <v>261</v>
      </c>
      <c r="D28" s="333" t="s">
        <v>276</v>
      </c>
      <c r="E28" s="358" t="s">
        <v>32</v>
      </c>
      <c r="F28" s="358">
        <v>1</v>
      </c>
      <c r="G28" s="331"/>
      <c r="H28" s="328"/>
      <c r="I28" s="328"/>
      <c r="J28" s="357"/>
      <c r="K28" s="328"/>
      <c r="L28" s="327"/>
      <c r="M28" s="329"/>
      <c r="N28" s="328"/>
      <c r="O28" s="328"/>
      <c r="P28" s="328"/>
      <c r="Q28" s="327"/>
      <c r="U28" s="316"/>
    </row>
    <row r="29" spans="1:21" s="315" customFormat="1" ht="38.25">
      <c r="A29" s="351"/>
      <c r="B29" s="354"/>
      <c r="C29" s="334" t="s">
        <v>262</v>
      </c>
      <c r="D29" s="333" t="s">
        <v>277</v>
      </c>
      <c r="E29" s="358" t="s">
        <v>32</v>
      </c>
      <c r="F29" s="358">
        <v>1</v>
      </c>
      <c r="G29" s="331"/>
      <c r="H29" s="328"/>
      <c r="I29" s="328"/>
      <c r="J29" s="357"/>
      <c r="K29" s="328"/>
      <c r="L29" s="327"/>
      <c r="M29" s="329"/>
      <c r="N29" s="328"/>
      <c r="O29" s="328"/>
      <c r="P29" s="328"/>
      <c r="Q29" s="327"/>
      <c r="U29" s="316"/>
    </row>
    <row r="30" spans="1:21" s="315" customFormat="1" ht="38.25">
      <c r="A30" s="351"/>
      <c r="B30" s="354"/>
      <c r="C30" s="334" t="s">
        <v>263</v>
      </c>
      <c r="D30" s="333" t="s">
        <v>278</v>
      </c>
      <c r="E30" s="358" t="s">
        <v>32</v>
      </c>
      <c r="F30" s="358">
        <v>1</v>
      </c>
      <c r="G30" s="331"/>
      <c r="H30" s="328"/>
      <c r="I30" s="328"/>
      <c r="J30" s="357"/>
      <c r="K30" s="328"/>
      <c r="L30" s="327"/>
      <c r="M30" s="329"/>
      <c r="N30" s="328"/>
      <c r="O30" s="328"/>
      <c r="P30" s="328"/>
      <c r="Q30" s="327"/>
      <c r="U30" s="316"/>
    </row>
    <row r="31" spans="1:21" s="315" customFormat="1" ht="38.25">
      <c r="A31" s="351"/>
      <c r="B31" s="354"/>
      <c r="C31" s="334" t="s">
        <v>264</v>
      </c>
      <c r="D31" s="333" t="s">
        <v>279</v>
      </c>
      <c r="E31" s="358" t="s">
        <v>32</v>
      </c>
      <c r="F31" s="358">
        <v>2</v>
      </c>
      <c r="G31" s="331"/>
      <c r="H31" s="328"/>
      <c r="I31" s="328"/>
      <c r="J31" s="357"/>
      <c r="K31" s="328"/>
      <c r="L31" s="327"/>
      <c r="M31" s="329"/>
      <c r="N31" s="328"/>
      <c r="O31" s="328"/>
      <c r="P31" s="328"/>
      <c r="Q31" s="327"/>
      <c r="U31" s="316"/>
    </row>
    <row r="32" spans="1:21" s="315" customFormat="1" ht="12.75">
      <c r="A32" s="351"/>
      <c r="B32" s="354"/>
      <c r="C32" s="334" t="s">
        <v>265</v>
      </c>
      <c r="D32" s="333"/>
      <c r="E32" s="358" t="s">
        <v>32</v>
      </c>
      <c r="F32" s="358">
        <v>1</v>
      </c>
      <c r="G32" s="331"/>
      <c r="H32" s="328"/>
      <c r="I32" s="328"/>
      <c r="J32" s="357"/>
      <c r="K32" s="328"/>
      <c r="L32" s="327"/>
      <c r="M32" s="329"/>
      <c r="N32" s="328"/>
      <c r="O32" s="328"/>
      <c r="P32" s="328"/>
      <c r="Q32" s="327"/>
      <c r="U32" s="316"/>
    </row>
    <row r="33" spans="1:21" s="315" customFormat="1" ht="12.75">
      <c r="A33" s="351"/>
      <c r="B33" s="354"/>
      <c r="C33" s="334" t="s">
        <v>266</v>
      </c>
      <c r="D33" s="333"/>
      <c r="E33" s="358" t="s">
        <v>32</v>
      </c>
      <c r="F33" s="358">
        <v>1</v>
      </c>
      <c r="G33" s="331"/>
      <c r="H33" s="328"/>
      <c r="I33" s="328"/>
      <c r="J33" s="357"/>
      <c r="K33" s="328"/>
      <c r="L33" s="327"/>
      <c r="M33" s="329"/>
      <c r="N33" s="328"/>
      <c r="O33" s="328"/>
      <c r="P33" s="328"/>
      <c r="Q33" s="327"/>
      <c r="U33" s="316"/>
    </row>
    <row r="34" spans="1:21" s="315" customFormat="1" ht="24">
      <c r="A34" s="351"/>
      <c r="B34" s="354"/>
      <c r="C34" s="334" t="s">
        <v>267</v>
      </c>
      <c r="D34" s="333"/>
      <c r="E34" s="358" t="s">
        <v>31</v>
      </c>
      <c r="F34" s="358">
        <v>1</v>
      </c>
      <c r="G34" s="331"/>
      <c r="H34" s="328"/>
      <c r="I34" s="328"/>
      <c r="J34" s="357"/>
      <c r="K34" s="328"/>
      <c r="L34" s="327"/>
      <c r="M34" s="329"/>
      <c r="N34" s="328"/>
      <c r="O34" s="328"/>
      <c r="P34" s="328"/>
      <c r="Q34" s="327"/>
      <c r="U34" s="316"/>
    </row>
    <row r="35" spans="1:21" s="315" customFormat="1" ht="15" customHeight="1">
      <c r="A35" s="348"/>
      <c r="B35" s="335"/>
      <c r="C35" s="342" t="s">
        <v>33</v>
      </c>
      <c r="D35" s="341"/>
      <c r="E35" s="340"/>
      <c r="F35" s="339"/>
      <c r="G35" s="331"/>
      <c r="H35" s="328"/>
      <c r="I35" s="328"/>
      <c r="J35" s="328"/>
      <c r="K35" s="328"/>
      <c r="L35" s="327"/>
      <c r="M35" s="329"/>
      <c r="N35" s="328"/>
      <c r="O35" s="328"/>
      <c r="P35" s="328"/>
      <c r="Q35" s="327"/>
      <c r="U35" s="316"/>
    </row>
    <row r="36" spans="1:21" s="315" customFormat="1" ht="39" customHeight="1">
      <c r="A36" s="348">
        <v>3</v>
      </c>
      <c r="B36" s="335" t="s">
        <v>27</v>
      </c>
      <c r="C36" s="347" t="s">
        <v>34</v>
      </c>
      <c r="D36" s="333"/>
      <c r="E36" s="333" t="s">
        <v>32</v>
      </c>
      <c r="F36" s="346">
        <v>2</v>
      </c>
      <c r="G36" s="356"/>
      <c r="H36" s="328"/>
      <c r="I36" s="328"/>
      <c r="J36" s="344"/>
      <c r="K36" s="328"/>
      <c r="L36" s="327"/>
      <c r="M36" s="329"/>
      <c r="N36" s="328"/>
      <c r="O36" s="328"/>
      <c r="P36" s="328"/>
      <c r="Q36" s="327"/>
      <c r="U36" s="316"/>
    </row>
    <row r="37" spans="1:21" s="315" customFormat="1" ht="39" customHeight="1">
      <c r="A37" s="348">
        <v>4</v>
      </c>
      <c r="B37" s="335" t="s">
        <v>27</v>
      </c>
      <c r="C37" s="347" t="s">
        <v>290</v>
      </c>
      <c r="D37" s="333"/>
      <c r="E37" s="333" t="s">
        <v>32</v>
      </c>
      <c r="F37" s="346">
        <v>1</v>
      </c>
      <c r="G37" s="356"/>
      <c r="H37" s="328"/>
      <c r="I37" s="328"/>
      <c r="J37" s="344"/>
      <c r="K37" s="328"/>
      <c r="L37" s="327"/>
      <c r="M37" s="329"/>
      <c r="N37" s="328"/>
      <c r="O37" s="328"/>
      <c r="P37" s="328"/>
      <c r="Q37" s="327"/>
      <c r="U37" s="316"/>
    </row>
    <row r="38" spans="1:17" s="315" customFormat="1" ht="15" customHeight="1">
      <c r="A38" s="326"/>
      <c r="B38" s="335"/>
      <c r="C38" s="342" t="s">
        <v>35</v>
      </c>
      <c r="D38" s="341"/>
      <c r="E38" s="340"/>
      <c r="F38" s="339"/>
      <c r="G38" s="331"/>
      <c r="H38" s="328"/>
      <c r="I38" s="328"/>
      <c r="J38" s="349"/>
      <c r="K38" s="328"/>
      <c r="L38" s="327"/>
      <c r="M38" s="329"/>
      <c r="N38" s="328"/>
      <c r="O38" s="328"/>
      <c r="P38" s="328"/>
      <c r="Q38" s="327"/>
    </row>
    <row r="39" spans="1:21" s="315" customFormat="1" ht="54" customHeight="1">
      <c r="A39" s="351">
        <v>5</v>
      </c>
      <c r="B39" s="335" t="s">
        <v>27</v>
      </c>
      <c r="C39" s="347" t="s">
        <v>36</v>
      </c>
      <c r="D39" s="333" t="s">
        <v>196</v>
      </c>
      <c r="E39" s="333" t="s">
        <v>32</v>
      </c>
      <c r="F39" s="346">
        <v>3</v>
      </c>
      <c r="G39" s="331"/>
      <c r="H39" s="328"/>
      <c r="I39" s="328"/>
      <c r="J39" s="336"/>
      <c r="K39" s="328"/>
      <c r="L39" s="327"/>
      <c r="M39" s="329"/>
      <c r="N39" s="328"/>
      <c r="O39" s="328"/>
      <c r="P39" s="328"/>
      <c r="Q39" s="327"/>
      <c r="U39" s="316"/>
    </row>
    <row r="40" spans="1:21" s="315" customFormat="1" ht="80.25" customHeight="1">
      <c r="A40" s="351">
        <v>6</v>
      </c>
      <c r="B40" s="335" t="s">
        <v>27</v>
      </c>
      <c r="C40" s="347" t="s">
        <v>159</v>
      </c>
      <c r="D40" s="333" t="s">
        <v>195</v>
      </c>
      <c r="E40" s="333" t="s">
        <v>32</v>
      </c>
      <c r="F40" s="346">
        <v>2</v>
      </c>
      <c r="G40" s="331"/>
      <c r="H40" s="328"/>
      <c r="I40" s="328"/>
      <c r="J40" s="336"/>
      <c r="K40" s="328"/>
      <c r="L40" s="327"/>
      <c r="M40" s="329"/>
      <c r="N40" s="328"/>
      <c r="O40" s="328"/>
      <c r="P40" s="328"/>
      <c r="Q40" s="327"/>
      <c r="U40" s="316"/>
    </row>
    <row r="41" spans="1:21" s="315" customFormat="1" ht="26.25" customHeight="1">
      <c r="A41" s="351">
        <v>7</v>
      </c>
      <c r="B41" s="335" t="s">
        <v>27</v>
      </c>
      <c r="C41" s="347" t="s">
        <v>37</v>
      </c>
      <c r="D41" s="355"/>
      <c r="E41" s="333" t="s">
        <v>32</v>
      </c>
      <c r="F41" s="346">
        <v>2</v>
      </c>
      <c r="G41" s="331"/>
      <c r="H41" s="328"/>
      <c r="I41" s="328"/>
      <c r="J41" s="328"/>
      <c r="K41" s="328"/>
      <c r="L41" s="327"/>
      <c r="M41" s="329"/>
      <c r="N41" s="328"/>
      <c r="O41" s="328"/>
      <c r="P41" s="328"/>
      <c r="Q41" s="327"/>
      <c r="U41" s="316"/>
    </row>
    <row r="42" spans="1:21" s="315" customFormat="1" ht="15" customHeight="1">
      <c r="A42" s="351"/>
      <c r="B42" s="354"/>
      <c r="C42" s="342" t="s">
        <v>38</v>
      </c>
      <c r="D42" s="341"/>
      <c r="E42" s="340"/>
      <c r="F42" s="339"/>
      <c r="G42" s="331"/>
      <c r="H42" s="328"/>
      <c r="I42" s="328"/>
      <c r="J42" s="328"/>
      <c r="K42" s="328"/>
      <c r="L42" s="327"/>
      <c r="M42" s="329"/>
      <c r="N42" s="328"/>
      <c r="O42" s="328"/>
      <c r="P42" s="328"/>
      <c r="Q42" s="327"/>
      <c r="U42" s="316"/>
    </row>
    <row r="43" spans="1:21" s="315" customFormat="1" ht="38.25">
      <c r="A43" s="351">
        <v>8</v>
      </c>
      <c r="B43" s="335" t="s">
        <v>27</v>
      </c>
      <c r="C43" s="347" t="s">
        <v>268</v>
      </c>
      <c r="D43" s="333" t="s">
        <v>280</v>
      </c>
      <c r="E43" s="353" t="s">
        <v>32</v>
      </c>
      <c r="F43" s="352">
        <v>4</v>
      </c>
      <c r="G43" s="331"/>
      <c r="H43" s="328"/>
      <c r="I43" s="328"/>
      <c r="J43" s="328"/>
      <c r="K43" s="328"/>
      <c r="L43" s="327"/>
      <c r="M43" s="329"/>
      <c r="N43" s="328"/>
      <c r="O43" s="328"/>
      <c r="P43" s="328"/>
      <c r="Q43" s="327"/>
      <c r="U43" s="316"/>
    </row>
    <row r="44" spans="1:21" s="315" customFormat="1" ht="38.25">
      <c r="A44" s="351">
        <v>9</v>
      </c>
      <c r="B44" s="335" t="s">
        <v>27</v>
      </c>
      <c r="C44" s="347" t="s">
        <v>269</v>
      </c>
      <c r="D44" s="333" t="s">
        <v>281</v>
      </c>
      <c r="E44" s="353" t="s">
        <v>32</v>
      </c>
      <c r="F44" s="352">
        <v>4</v>
      </c>
      <c r="G44" s="331"/>
      <c r="H44" s="328"/>
      <c r="I44" s="328"/>
      <c r="J44" s="328"/>
      <c r="K44" s="328"/>
      <c r="L44" s="327"/>
      <c r="M44" s="329"/>
      <c r="N44" s="328"/>
      <c r="O44" s="328"/>
      <c r="P44" s="328"/>
      <c r="Q44" s="327"/>
      <c r="U44" s="316"/>
    </row>
    <row r="45" spans="1:21" s="315" customFormat="1" ht="39" customHeight="1">
      <c r="A45" s="351">
        <v>11</v>
      </c>
      <c r="B45" s="335" t="s">
        <v>27</v>
      </c>
      <c r="C45" s="347" t="s">
        <v>39</v>
      </c>
      <c r="D45" s="333" t="s">
        <v>194</v>
      </c>
      <c r="E45" s="333" t="s">
        <v>32</v>
      </c>
      <c r="F45" s="346">
        <v>24</v>
      </c>
      <c r="G45" s="331"/>
      <c r="H45" s="328"/>
      <c r="I45" s="328"/>
      <c r="J45" s="349"/>
      <c r="K45" s="328"/>
      <c r="L45" s="327"/>
      <c r="M45" s="329"/>
      <c r="N45" s="328"/>
      <c r="O45" s="328"/>
      <c r="P45" s="328"/>
      <c r="Q45" s="327"/>
      <c r="U45" s="316"/>
    </row>
    <row r="46" spans="1:17" s="315" customFormat="1" ht="41.25" customHeight="1">
      <c r="A46" s="351">
        <v>12</v>
      </c>
      <c r="B46" s="335" t="s">
        <v>27</v>
      </c>
      <c r="C46" s="347" t="s">
        <v>40</v>
      </c>
      <c r="D46" s="333" t="s">
        <v>190</v>
      </c>
      <c r="E46" s="333" t="s">
        <v>32</v>
      </c>
      <c r="F46" s="346">
        <v>3</v>
      </c>
      <c r="G46" s="331"/>
      <c r="H46" s="328"/>
      <c r="I46" s="328"/>
      <c r="J46" s="349"/>
      <c r="K46" s="328"/>
      <c r="L46" s="327"/>
      <c r="M46" s="329"/>
      <c r="N46" s="328"/>
      <c r="O46" s="328"/>
      <c r="P46" s="328"/>
      <c r="Q46" s="327"/>
    </row>
    <row r="47" spans="1:21" s="315" customFormat="1" ht="42" customHeight="1">
      <c r="A47" s="351">
        <v>13</v>
      </c>
      <c r="B47" s="335" t="s">
        <v>27</v>
      </c>
      <c r="C47" s="347" t="s">
        <v>41</v>
      </c>
      <c r="D47" s="333" t="s">
        <v>191</v>
      </c>
      <c r="E47" s="333" t="s">
        <v>32</v>
      </c>
      <c r="F47" s="346">
        <v>2</v>
      </c>
      <c r="G47" s="331"/>
      <c r="H47" s="328"/>
      <c r="I47" s="328"/>
      <c r="J47" s="336"/>
      <c r="K47" s="328"/>
      <c r="L47" s="327"/>
      <c r="M47" s="329"/>
      <c r="N47" s="328"/>
      <c r="O47" s="328"/>
      <c r="P47" s="328"/>
      <c r="Q47" s="327"/>
      <c r="U47" s="316"/>
    </row>
    <row r="48" spans="1:21" s="315" customFormat="1" ht="26.25" customHeight="1">
      <c r="A48" s="351">
        <v>14</v>
      </c>
      <c r="B48" s="335" t="s">
        <v>27</v>
      </c>
      <c r="C48" s="347" t="s">
        <v>160</v>
      </c>
      <c r="D48" s="333" t="s">
        <v>192</v>
      </c>
      <c r="E48" s="333" t="s">
        <v>32</v>
      </c>
      <c r="F48" s="346">
        <v>2</v>
      </c>
      <c r="G48" s="331"/>
      <c r="H48" s="328"/>
      <c r="I48" s="328"/>
      <c r="J48" s="349"/>
      <c r="K48" s="328"/>
      <c r="L48" s="327"/>
      <c r="M48" s="329"/>
      <c r="N48" s="328"/>
      <c r="O48" s="328"/>
      <c r="P48" s="328"/>
      <c r="Q48" s="327"/>
      <c r="U48" s="316"/>
    </row>
    <row r="49" spans="1:21" s="315" customFormat="1" ht="54" customHeight="1">
      <c r="A49" s="351">
        <v>15</v>
      </c>
      <c r="B49" s="335" t="s">
        <v>27</v>
      </c>
      <c r="C49" s="347" t="s">
        <v>42</v>
      </c>
      <c r="D49" s="333" t="s">
        <v>189</v>
      </c>
      <c r="E49" s="333" t="s">
        <v>32</v>
      </c>
      <c r="F49" s="346">
        <v>4</v>
      </c>
      <c r="G49" s="345"/>
      <c r="H49" s="328"/>
      <c r="I49" s="343"/>
      <c r="J49" s="336"/>
      <c r="K49" s="343"/>
      <c r="L49" s="327"/>
      <c r="M49" s="329"/>
      <c r="N49" s="328"/>
      <c r="O49" s="328"/>
      <c r="P49" s="328"/>
      <c r="Q49" s="327"/>
      <c r="U49" s="316"/>
    </row>
    <row r="50" spans="1:21" s="315" customFormat="1" ht="15" customHeight="1">
      <c r="A50" s="351">
        <v>16</v>
      </c>
      <c r="B50" s="335" t="s">
        <v>27</v>
      </c>
      <c r="C50" s="347" t="s">
        <v>43</v>
      </c>
      <c r="D50" s="333"/>
      <c r="E50" s="333" t="s">
        <v>31</v>
      </c>
      <c r="F50" s="346">
        <v>1</v>
      </c>
      <c r="G50" s="345"/>
      <c r="H50" s="328"/>
      <c r="I50" s="343"/>
      <c r="J50" s="328"/>
      <c r="K50" s="343"/>
      <c r="L50" s="327"/>
      <c r="M50" s="329"/>
      <c r="N50" s="328"/>
      <c r="O50" s="328"/>
      <c r="P50" s="328"/>
      <c r="Q50" s="327"/>
      <c r="U50" s="316"/>
    </row>
    <row r="51" spans="1:21" s="315" customFormat="1" ht="15" customHeight="1">
      <c r="A51" s="348"/>
      <c r="B51" s="335"/>
      <c r="C51" s="342" t="s">
        <v>44</v>
      </c>
      <c r="D51" s="341"/>
      <c r="E51" s="340"/>
      <c r="F51" s="339"/>
      <c r="G51" s="331"/>
      <c r="H51" s="328"/>
      <c r="I51" s="328"/>
      <c r="J51" s="328"/>
      <c r="K51" s="328"/>
      <c r="L51" s="327"/>
      <c r="M51" s="329"/>
      <c r="N51" s="328"/>
      <c r="O51" s="328"/>
      <c r="P51" s="328"/>
      <c r="Q51" s="327"/>
      <c r="U51" s="316"/>
    </row>
    <row r="52" spans="1:21" s="315" customFormat="1" ht="39.75" customHeight="1">
      <c r="A52" s="348">
        <v>17</v>
      </c>
      <c r="B52" s="335" t="s">
        <v>27</v>
      </c>
      <c r="C52" s="347" t="s">
        <v>45</v>
      </c>
      <c r="D52" s="333" t="s">
        <v>193</v>
      </c>
      <c r="E52" s="333" t="s">
        <v>25</v>
      </c>
      <c r="F52" s="346">
        <v>30</v>
      </c>
      <c r="G52" s="331"/>
      <c r="H52" s="328"/>
      <c r="I52" s="328"/>
      <c r="J52" s="350"/>
      <c r="K52" s="328"/>
      <c r="L52" s="327"/>
      <c r="M52" s="329"/>
      <c r="N52" s="328"/>
      <c r="O52" s="328"/>
      <c r="P52" s="328"/>
      <c r="Q52" s="327"/>
      <c r="U52" s="316"/>
    </row>
    <row r="53" spans="1:17" s="315" customFormat="1" ht="15" customHeight="1">
      <c r="A53" s="326">
        <v>18</v>
      </c>
      <c r="B53" s="335" t="s">
        <v>27</v>
      </c>
      <c r="C53" s="347" t="s">
        <v>46</v>
      </c>
      <c r="D53" s="333"/>
      <c r="E53" s="333" t="s">
        <v>31</v>
      </c>
      <c r="F53" s="346">
        <v>3</v>
      </c>
      <c r="G53" s="345"/>
      <c r="H53" s="328"/>
      <c r="I53" s="343"/>
      <c r="J53" s="349"/>
      <c r="K53" s="343"/>
      <c r="L53" s="327"/>
      <c r="M53" s="329"/>
      <c r="N53" s="328"/>
      <c r="O53" s="328"/>
      <c r="P53" s="328"/>
      <c r="Q53" s="327"/>
    </row>
    <row r="54" spans="1:21" s="315" customFormat="1" ht="15" customHeight="1">
      <c r="A54" s="348">
        <v>19</v>
      </c>
      <c r="B54" s="335" t="s">
        <v>27</v>
      </c>
      <c r="C54" s="347" t="s">
        <v>47</v>
      </c>
      <c r="D54" s="333"/>
      <c r="E54" s="333" t="s">
        <v>31</v>
      </c>
      <c r="F54" s="346">
        <v>1</v>
      </c>
      <c r="G54" s="345"/>
      <c r="H54" s="328"/>
      <c r="I54" s="343"/>
      <c r="J54" s="344"/>
      <c r="K54" s="343"/>
      <c r="L54" s="327"/>
      <c r="M54" s="329"/>
      <c r="N54" s="328"/>
      <c r="O54" s="328"/>
      <c r="P54" s="328"/>
      <c r="Q54" s="327"/>
      <c r="U54" s="316"/>
    </row>
    <row r="55" spans="1:21" s="315" customFormat="1" ht="15" customHeight="1">
      <c r="A55" s="326"/>
      <c r="B55" s="335"/>
      <c r="C55" s="342" t="s">
        <v>48</v>
      </c>
      <c r="D55" s="341"/>
      <c r="E55" s="340"/>
      <c r="F55" s="339"/>
      <c r="G55" s="331"/>
      <c r="H55" s="328"/>
      <c r="I55" s="328"/>
      <c r="J55" s="336"/>
      <c r="K55" s="328"/>
      <c r="L55" s="327"/>
      <c r="M55" s="329"/>
      <c r="N55" s="328"/>
      <c r="O55" s="328"/>
      <c r="P55" s="328"/>
      <c r="Q55" s="327"/>
      <c r="U55" s="316"/>
    </row>
    <row r="56" spans="1:21" s="315" customFormat="1" ht="38.25">
      <c r="A56" s="326">
        <v>20</v>
      </c>
      <c r="B56" s="335" t="s">
        <v>27</v>
      </c>
      <c r="C56" s="338" t="s">
        <v>282</v>
      </c>
      <c r="D56" s="333" t="s">
        <v>288</v>
      </c>
      <c r="E56" s="337" t="s">
        <v>25</v>
      </c>
      <c r="F56" s="337">
        <v>50</v>
      </c>
      <c r="G56" s="331"/>
      <c r="H56" s="328"/>
      <c r="I56" s="328"/>
      <c r="J56" s="336"/>
      <c r="K56" s="328"/>
      <c r="L56" s="327"/>
      <c r="M56" s="329"/>
      <c r="N56" s="328"/>
      <c r="O56" s="328"/>
      <c r="P56" s="328"/>
      <c r="Q56" s="327"/>
      <c r="U56" s="316"/>
    </row>
    <row r="57" spans="1:21" s="315" customFormat="1" ht="51">
      <c r="A57" s="326">
        <v>21</v>
      </c>
      <c r="B57" s="335" t="s">
        <v>27</v>
      </c>
      <c r="C57" s="338" t="s">
        <v>283</v>
      </c>
      <c r="D57" s="333" t="s">
        <v>289</v>
      </c>
      <c r="E57" s="337" t="s">
        <v>25</v>
      </c>
      <c r="F57" s="337">
        <v>70</v>
      </c>
      <c r="G57" s="331"/>
      <c r="H57" s="328"/>
      <c r="I57" s="328"/>
      <c r="J57" s="336"/>
      <c r="K57" s="328"/>
      <c r="L57" s="327"/>
      <c r="M57" s="329"/>
      <c r="N57" s="328"/>
      <c r="O57" s="328"/>
      <c r="P57" s="328"/>
      <c r="Q57" s="327"/>
      <c r="U57" s="316"/>
    </row>
    <row r="58" spans="1:21" s="315" customFormat="1" ht="51">
      <c r="A58" s="326">
        <v>22</v>
      </c>
      <c r="B58" s="335" t="s">
        <v>27</v>
      </c>
      <c r="C58" s="334" t="s">
        <v>284</v>
      </c>
      <c r="D58" s="333" t="s">
        <v>188</v>
      </c>
      <c r="E58" s="337" t="s">
        <v>25</v>
      </c>
      <c r="F58" s="337">
        <v>180</v>
      </c>
      <c r="G58" s="331"/>
      <c r="H58" s="328"/>
      <c r="I58" s="328"/>
      <c r="J58" s="336"/>
      <c r="K58" s="328"/>
      <c r="L58" s="327"/>
      <c r="M58" s="329"/>
      <c r="N58" s="328"/>
      <c r="O58" s="328"/>
      <c r="P58" s="328"/>
      <c r="Q58" s="327"/>
      <c r="U58" s="316"/>
    </row>
    <row r="59" spans="1:21" s="315" customFormat="1" ht="51">
      <c r="A59" s="326">
        <v>23</v>
      </c>
      <c r="B59" s="335" t="s">
        <v>27</v>
      </c>
      <c r="C59" s="334" t="s">
        <v>285</v>
      </c>
      <c r="D59" s="333" t="s">
        <v>187</v>
      </c>
      <c r="E59" s="337" t="s">
        <v>25</v>
      </c>
      <c r="F59" s="337">
        <v>120</v>
      </c>
      <c r="G59" s="331"/>
      <c r="H59" s="328"/>
      <c r="I59" s="328"/>
      <c r="J59" s="336"/>
      <c r="K59" s="328"/>
      <c r="L59" s="327"/>
      <c r="M59" s="329"/>
      <c r="N59" s="328"/>
      <c r="O59" s="328"/>
      <c r="P59" s="328"/>
      <c r="Q59" s="327"/>
      <c r="U59" s="316"/>
    </row>
    <row r="60" spans="1:21" s="315" customFormat="1" ht="25.5">
      <c r="A60" s="326">
        <v>24</v>
      </c>
      <c r="B60" s="335" t="s">
        <v>27</v>
      </c>
      <c r="C60" s="334" t="s">
        <v>286</v>
      </c>
      <c r="D60" s="333"/>
      <c r="E60" s="332" t="s">
        <v>32</v>
      </c>
      <c r="F60" s="332">
        <v>2</v>
      </c>
      <c r="G60" s="331"/>
      <c r="H60" s="328"/>
      <c r="I60" s="328"/>
      <c r="J60" s="330"/>
      <c r="K60" s="328"/>
      <c r="L60" s="327"/>
      <c r="M60" s="329"/>
      <c r="N60" s="328"/>
      <c r="O60" s="328"/>
      <c r="P60" s="328"/>
      <c r="Q60" s="327"/>
      <c r="U60" s="316"/>
    </row>
    <row r="61" spans="1:21" s="315" customFormat="1" ht="38.25" thickBot="1">
      <c r="A61" s="326">
        <v>25</v>
      </c>
      <c r="B61" s="325" t="s">
        <v>27</v>
      </c>
      <c r="C61" s="324" t="s">
        <v>287</v>
      </c>
      <c r="D61" s="323"/>
      <c r="E61" s="323" t="s">
        <v>32</v>
      </c>
      <c r="F61" s="323">
        <v>6</v>
      </c>
      <c r="G61" s="322"/>
      <c r="H61" s="318"/>
      <c r="I61" s="321"/>
      <c r="J61" s="320"/>
      <c r="K61" s="318"/>
      <c r="L61" s="317"/>
      <c r="M61" s="319"/>
      <c r="N61" s="318"/>
      <c r="O61" s="318"/>
      <c r="P61" s="318"/>
      <c r="Q61" s="317"/>
      <c r="U61" s="316"/>
    </row>
    <row r="62" spans="1:17" s="285" customFormat="1" ht="15" customHeight="1" thickBot="1">
      <c r="A62" s="313"/>
      <c r="B62" s="312"/>
      <c r="C62" s="314" t="s">
        <v>9</v>
      </c>
      <c r="D62" s="314"/>
      <c r="E62" s="312"/>
      <c r="F62" s="311"/>
      <c r="G62" s="313"/>
      <c r="H62" s="312"/>
      <c r="I62" s="312"/>
      <c r="J62" s="312"/>
      <c r="K62" s="312"/>
      <c r="L62" s="311"/>
      <c r="M62" s="310"/>
      <c r="N62" s="309"/>
      <c r="O62" s="309"/>
      <c r="P62" s="309"/>
      <c r="Q62" s="308"/>
    </row>
    <row r="63" spans="1:17" ht="15" customHeight="1" thickBot="1">
      <c r="A63" s="307"/>
      <c r="B63" s="297"/>
      <c r="C63" s="306" t="s">
        <v>10</v>
      </c>
      <c r="D63" s="305"/>
      <c r="E63" s="304"/>
      <c r="F63" s="303"/>
      <c r="G63" s="302"/>
      <c r="H63" s="301"/>
      <c r="I63" s="301"/>
      <c r="J63" s="297"/>
      <c r="K63" s="297"/>
      <c r="L63" s="300"/>
      <c r="M63" s="299"/>
      <c r="N63" s="297"/>
      <c r="O63" s="298"/>
      <c r="P63" s="297"/>
      <c r="Q63" s="296"/>
    </row>
    <row r="64" spans="1:17" s="285" customFormat="1" ht="15" customHeight="1" thickBot="1">
      <c r="A64" s="295"/>
      <c r="B64" s="290"/>
      <c r="C64" s="294" t="s">
        <v>11</v>
      </c>
      <c r="D64" s="294"/>
      <c r="E64" s="291"/>
      <c r="F64" s="293"/>
      <c r="G64" s="292"/>
      <c r="H64" s="291"/>
      <c r="I64" s="291"/>
      <c r="J64" s="290"/>
      <c r="K64" s="290"/>
      <c r="L64" s="289"/>
      <c r="M64" s="288"/>
      <c r="N64" s="287"/>
      <c r="O64" s="287"/>
      <c r="P64" s="287"/>
      <c r="Q64" s="286"/>
    </row>
    <row r="66" spans="5:15" ht="12.75">
      <c r="E66" s="284"/>
      <c r="L66" s="283"/>
      <c r="M66" s="283"/>
      <c r="N66" s="283"/>
      <c r="O66" s="282"/>
    </row>
    <row r="67" spans="2:15" ht="12.75">
      <c r="B67" s="279" t="s">
        <v>214</v>
      </c>
      <c r="C67" s="279"/>
      <c r="D67" s="279"/>
      <c r="K67" s="281" t="s">
        <v>14</v>
      </c>
      <c r="M67" s="280"/>
      <c r="N67" s="280"/>
      <c r="O67" s="280"/>
    </row>
    <row r="68" spans="2:15" ht="13.5" customHeight="1">
      <c r="B68" s="279" t="s">
        <v>213</v>
      </c>
      <c r="C68" s="279"/>
      <c r="D68" s="279"/>
      <c r="K68" s="281"/>
      <c r="M68" s="280"/>
      <c r="N68" s="280"/>
      <c r="O68" s="280"/>
    </row>
    <row r="69" spans="3:4" ht="409.5">
      <c r="C69" s="279"/>
      <c r="D69" s="279"/>
    </row>
    <row r="94" ht="409.5">
      <c r="Q94" s="278"/>
    </row>
  </sheetData>
  <sheetProtection/>
  <mergeCells count="6">
    <mergeCell ref="A1:Q1"/>
    <mergeCell ref="A2:Q2"/>
    <mergeCell ref="F3:J3"/>
    <mergeCell ref="G11:L11"/>
    <mergeCell ref="M11:Q11"/>
    <mergeCell ref="A4:Q4"/>
  </mergeCells>
  <printOptions horizontalCentered="1"/>
  <pageMargins left="0.35433070866141736" right="0.35433070866141736" top="0.984251968503937" bottom="0.5905511811023623" header="0.5118110236220472" footer="0.1968503937007874"/>
  <pageSetup horizontalDpi="600" verticalDpi="600" orientation="landscape" paperSize="9" scale="92" r:id="rId1"/>
  <headerFooter alignWithMargins="0">
    <oddFooter>&amp;C5-&amp;P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43"/>
  <sheetViews>
    <sheetView zoomScalePageLayoutView="0" workbookViewId="0" topLeftCell="A4">
      <selection activeCell="G26" sqref="G26"/>
    </sheetView>
  </sheetViews>
  <sheetFormatPr defaultColWidth="9.57421875" defaultRowHeight="12.75" outlineLevelCol="2"/>
  <cols>
    <col min="1" max="1" width="5.421875" style="4" customWidth="1"/>
    <col min="2" max="2" width="8.140625" style="4" customWidth="1"/>
    <col min="3" max="3" width="40.57421875" style="4" customWidth="1"/>
    <col min="4" max="5" width="6.8515625" style="4" customWidth="1"/>
    <col min="6" max="6" width="6.28125" style="4" customWidth="1" outlineLevel="1"/>
    <col min="7" max="7" width="5.421875" style="4" customWidth="1" outlineLevel="1"/>
    <col min="8" max="8" width="6.7109375" style="4" customWidth="1" outlineLevel="2"/>
    <col min="9" max="10" width="6.8515625" style="4" customWidth="1" outlineLevel="1"/>
    <col min="11" max="11" width="7.421875" style="4" customWidth="1" outlineLevel="1"/>
    <col min="12" max="12" width="6.8515625" style="4" customWidth="1" outlineLevel="1"/>
    <col min="13" max="13" width="7.57421875" style="4" customWidth="1" outlineLevel="1"/>
    <col min="14" max="14" width="9.57421875" style="4" customWidth="1" outlineLevel="1"/>
    <col min="15" max="15" width="7.140625" style="4" customWidth="1" outlineLevel="1"/>
    <col min="16" max="16" width="11.00390625" style="4" customWidth="1" outlineLevel="1"/>
    <col min="17" max="17" width="9.57421875" style="4" customWidth="1"/>
    <col min="18" max="19" width="9.57421875" style="4" hidden="1" customWidth="1" outlineLevel="1"/>
    <col min="20" max="20" width="9.57421875" style="4" customWidth="1" collapsed="1"/>
    <col min="21" max="24" width="9.57421875" style="4" customWidth="1"/>
    <col min="25" max="26" width="9.57421875" style="4" hidden="1" customWidth="1" outlineLevel="1"/>
    <col min="27" max="27" width="9.57421875" style="4" customWidth="1" collapsed="1"/>
    <col min="28" max="31" width="9.57421875" style="4" customWidth="1"/>
    <col min="32" max="33" width="9.57421875" style="4" hidden="1" customWidth="1" outlineLevel="1"/>
    <col min="34" max="34" width="9.57421875" style="4" customWidth="1" collapsed="1"/>
    <col min="35" max="16384" width="9.57421875" style="4" customWidth="1"/>
  </cols>
  <sheetData>
    <row r="1" spans="1:16" ht="15.75">
      <c r="A1" s="409" t="s">
        <v>211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5">
      <c r="A2" s="410" t="s">
        <v>145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ht="9.75" customHeight="1">
      <c r="A3" s="27"/>
      <c r="B3" s="27"/>
      <c r="C3" s="27"/>
      <c r="D3" s="27"/>
      <c r="E3" s="416"/>
      <c r="F3" s="416"/>
      <c r="G3" s="416"/>
      <c r="H3" s="416"/>
      <c r="I3" s="416"/>
      <c r="J3" s="27"/>
      <c r="K3" s="27"/>
      <c r="L3" s="27"/>
      <c r="M3" s="27"/>
      <c r="N3" s="27"/>
      <c r="O3" s="27"/>
      <c r="P3" s="27"/>
    </row>
    <row r="4" spans="1:17" ht="12.75">
      <c r="A4" s="414" t="s">
        <v>161</v>
      </c>
      <c r="B4" s="414"/>
      <c r="C4" s="414"/>
      <c r="D4" s="421"/>
      <c r="E4" s="421"/>
      <c r="F4" s="421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6" ht="12.75">
      <c r="A5" s="1" t="s">
        <v>162</v>
      </c>
      <c r="B5" s="2"/>
      <c r="C5" s="3"/>
      <c r="D5" s="2"/>
      <c r="E5" s="2"/>
      <c r="F5" s="2"/>
    </row>
    <row r="6" spans="1:6" ht="12.75">
      <c r="A6" s="1" t="s">
        <v>163</v>
      </c>
      <c r="B6" s="2"/>
      <c r="C6" s="2"/>
      <c r="D6" s="2"/>
      <c r="E6" s="2"/>
      <c r="F6" s="2"/>
    </row>
    <row r="7" spans="1:6" ht="12.75">
      <c r="A7" s="1" t="s">
        <v>212</v>
      </c>
      <c r="B7" s="2"/>
      <c r="C7" s="2"/>
      <c r="D7" s="2"/>
      <c r="E7" s="2"/>
      <c r="F7" s="2"/>
    </row>
    <row r="8" spans="2:16" ht="12.75" customHeight="1">
      <c r="B8" s="147"/>
      <c r="G8" s="27"/>
      <c r="O8" s="5" t="s">
        <v>21</v>
      </c>
      <c r="P8" s="6" t="s">
        <v>216</v>
      </c>
    </row>
    <row r="9" spans="1:16" ht="12.75" customHeight="1">
      <c r="A9" s="4" t="s">
        <v>217</v>
      </c>
      <c r="B9" s="147"/>
      <c r="D9" s="147"/>
      <c r="G9" s="27"/>
      <c r="O9" s="7" t="s">
        <v>12</v>
      </c>
      <c r="P9" s="7" t="s">
        <v>216</v>
      </c>
    </row>
    <row r="10" spans="4:16" ht="13.5" thickBot="1">
      <c r="D10" s="147"/>
      <c r="G10" s="27"/>
      <c r="M10" s="30"/>
      <c r="P10" s="148"/>
    </row>
    <row r="11" spans="1:16" ht="12.75">
      <c r="A11" s="32"/>
      <c r="B11" s="149"/>
      <c r="C11" s="33"/>
      <c r="D11" s="33"/>
      <c r="E11" s="34"/>
      <c r="F11" s="417" t="s">
        <v>0</v>
      </c>
      <c r="G11" s="418"/>
      <c r="H11" s="418"/>
      <c r="I11" s="418"/>
      <c r="J11" s="418"/>
      <c r="K11" s="419"/>
      <c r="L11" s="417" t="s">
        <v>182</v>
      </c>
      <c r="M11" s="418"/>
      <c r="N11" s="418"/>
      <c r="O11" s="418"/>
      <c r="P11" s="419"/>
    </row>
    <row r="12" spans="1:16" ht="90.75" customHeight="1" thickBot="1">
      <c r="A12" s="35" t="s">
        <v>1</v>
      </c>
      <c r="B12" s="150" t="s">
        <v>13</v>
      </c>
      <c r="C12" s="37" t="s">
        <v>2</v>
      </c>
      <c r="D12" s="36" t="s">
        <v>3</v>
      </c>
      <c r="E12" s="38" t="s">
        <v>4</v>
      </c>
      <c r="F12" s="39" t="s">
        <v>5</v>
      </c>
      <c r="G12" s="40" t="s">
        <v>15</v>
      </c>
      <c r="H12" s="40" t="s">
        <v>16</v>
      </c>
      <c r="I12" s="40" t="s">
        <v>17</v>
      </c>
      <c r="J12" s="40" t="s">
        <v>18</v>
      </c>
      <c r="K12" s="41" t="s">
        <v>19</v>
      </c>
      <c r="L12" s="39" t="s">
        <v>6</v>
      </c>
      <c r="M12" s="40" t="s">
        <v>16</v>
      </c>
      <c r="N12" s="40" t="s">
        <v>17</v>
      </c>
      <c r="O12" s="40" t="s">
        <v>18</v>
      </c>
      <c r="P12" s="41" t="s">
        <v>20</v>
      </c>
    </row>
    <row r="13" spans="1:16" ht="13.5" hidden="1" thickBot="1">
      <c r="A13" s="151"/>
      <c r="B13" s="152"/>
      <c r="C13" s="153"/>
      <c r="D13" s="11"/>
      <c r="E13" s="154"/>
      <c r="F13" s="155" t="s">
        <v>7</v>
      </c>
      <c r="G13" s="156" t="s">
        <v>8</v>
      </c>
      <c r="H13" s="156"/>
      <c r="I13" s="157"/>
      <c r="J13" s="157"/>
      <c r="K13" s="158"/>
      <c r="L13" s="155" t="s">
        <v>7</v>
      </c>
      <c r="M13" s="156"/>
      <c r="N13" s="157"/>
      <c r="O13" s="157"/>
      <c r="P13" s="154"/>
    </row>
    <row r="14" spans="1:16" ht="13.5" thickBot="1">
      <c r="A14" s="159">
        <v>1</v>
      </c>
      <c r="B14" s="188">
        <v>2</v>
      </c>
      <c r="C14" s="160">
        <v>3</v>
      </c>
      <c r="D14" s="160">
        <v>4</v>
      </c>
      <c r="E14" s="161">
        <v>5</v>
      </c>
      <c r="F14" s="159">
        <v>6</v>
      </c>
      <c r="G14" s="160">
        <v>7</v>
      </c>
      <c r="H14" s="160">
        <v>8</v>
      </c>
      <c r="I14" s="160">
        <v>9</v>
      </c>
      <c r="J14" s="160">
        <v>10</v>
      </c>
      <c r="K14" s="161">
        <v>11</v>
      </c>
      <c r="L14" s="159">
        <v>12</v>
      </c>
      <c r="M14" s="160">
        <v>13</v>
      </c>
      <c r="N14" s="160">
        <v>14</v>
      </c>
      <c r="O14" s="160">
        <v>15</v>
      </c>
      <c r="P14" s="161">
        <v>16</v>
      </c>
    </row>
    <row r="15" spans="1:20" s="74" customFormat="1" ht="15" customHeight="1">
      <c r="A15" s="261">
        <v>1</v>
      </c>
      <c r="B15" s="260" t="s">
        <v>27</v>
      </c>
      <c r="C15" s="61" t="s">
        <v>146</v>
      </c>
      <c r="D15" s="262" t="s">
        <v>26</v>
      </c>
      <c r="E15" s="263">
        <v>2</v>
      </c>
      <c r="F15" s="137"/>
      <c r="G15" s="64"/>
      <c r="H15" s="64"/>
      <c r="I15" s="65"/>
      <c r="J15" s="64"/>
      <c r="K15" s="66"/>
      <c r="L15" s="137"/>
      <c r="M15" s="64"/>
      <c r="N15" s="64"/>
      <c r="O15" s="64"/>
      <c r="P15" s="66"/>
      <c r="T15" s="167"/>
    </row>
    <row r="16" spans="1:20" s="74" customFormat="1" ht="15" customHeight="1">
      <c r="A16" s="97">
        <v>2</v>
      </c>
      <c r="B16" s="253" t="s">
        <v>27</v>
      </c>
      <c r="C16" s="255" t="s">
        <v>147</v>
      </c>
      <c r="D16" s="256" t="s">
        <v>26</v>
      </c>
      <c r="E16" s="20">
        <v>2</v>
      </c>
      <c r="F16" s="21"/>
      <c r="G16" s="68"/>
      <c r="H16" s="68"/>
      <c r="I16" s="168"/>
      <c r="J16" s="68"/>
      <c r="K16" s="20"/>
      <c r="L16" s="138"/>
      <c r="M16" s="68"/>
      <c r="N16" s="68"/>
      <c r="O16" s="68"/>
      <c r="P16" s="71"/>
      <c r="T16" s="167"/>
    </row>
    <row r="17" spans="1:20" s="74" customFormat="1" ht="15" customHeight="1">
      <c r="A17" s="261">
        <v>3</v>
      </c>
      <c r="B17" s="253" t="s">
        <v>27</v>
      </c>
      <c r="C17" s="255" t="s">
        <v>148</v>
      </c>
      <c r="D17" s="256" t="s">
        <v>26</v>
      </c>
      <c r="E17" s="20">
        <v>4</v>
      </c>
      <c r="F17" s="138"/>
      <c r="G17" s="68"/>
      <c r="H17" s="68"/>
      <c r="I17" s="72"/>
      <c r="J17" s="68"/>
      <c r="K17" s="71"/>
      <c r="L17" s="138"/>
      <c r="M17" s="68"/>
      <c r="N17" s="68"/>
      <c r="O17" s="68"/>
      <c r="P17" s="71"/>
      <c r="T17" s="167"/>
    </row>
    <row r="18" spans="1:20" s="74" customFormat="1" ht="15" customHeight="1">
      <c r="A18" s="97">
        <v>4</v>
      </c>
      <c r="B18" s="253" t="s">
        <v>27</v>
      </c>
      <c r="C18" s="255" t="s">
        <v>149</v>
      </c>
      <c r="D18" s="256" t="s">
        <v>26</v>
      </c>
      <c r="E18" s="20">
        <v>4</v>
      </c>
      <c r="F18" s="264"/>
      <c r="G18" s="68"/>
      <c r="H18" s="68"/>
      <c r="I18" s="68"/>
      <c r="J18" s="68"/>
      <c r="K18" s="71"/>
      <c r="L18" s="138"/>
      <c r="M18" s="68"/>
      <c r="N18" s="68"/>
      <c r="O18" s="68"/>
      <c r="P18" s="71"/>
      <c r="T18" s="167"/>
    </row>
    <row r="19" spans="1:20" s="74" customFormat="1" ht="15" customHeight="1">
      <c r="A19" s="261">
        <v>5</v>
      </c>
      <c r="B19" s="253" t="s">
        <v>27</v>
      </c>
      <c r="C19" s="250" t="s">
        <v>150</v>
      </c>
      <c r="D19" s="256" t="s">
        <v>25</v>
      </c>
      <c r="E19" s="20">
        <v>57</v>
      </c>
      <c r="F19" s="138"/>
      <c r="G19" s="68"/>
      <c r="H19" s="68"/>
      <c r="I19" s="72"/>
      <c r="J19" s="68"/>
      <c r="K19" s="71"/>
      <c r="L19" s="138"/>
      <c r="M19" s="68"/>
      <c r="N19" s="68"/>
      <c r="O19" s="68"/>
      <c r="P19" s="71"/>
      <c r="T19" s="167"/>
    </row>
    <row r="20" spans="1:16" s="74" customFormat="1" ht="15" customHeight="1" thickBot="1">
      <c r="A20" s="97">
        <v>6</v>
      </c>
      <c r="B20" s="254" t="s">
        <v>27</v>
      </c>
      <c r="C20" s="257" t="s">
        <v>151</v>
      </c>
      <c r="D20" s="258" t="s">
        <v>94</v>
      </c>
      <c r="E20" s="259">
        <v>1</v>
      </c>
      <c r="F20" s="265"/>
      <c r="G20" s="126"/>
      <c r="H20" s="206"/>
      <c r="I20" s="206"/>
      <c r="J20" s="126"/>
      <c r="K20" s="127"/>
      <c r="L20" s="144"/>
      <c r="M20" s="126"/>
      <c r="N20" s="126"/>
      <c r="O20" s="126"/>
      <c r="P20" s="127"/>
    </row>
    <row r="21" spans="1:16" s="15" customFormat="1" ht="15" customHeight="1" thickBot="1">
      <c r="A21" s="22"/>
      <c r="B21" s="23"/>
      <c r="C21" s="24" t="s">
        <v>9</v>
      </c>
      <c r="D21" s="23"/>
      <c r="E21" s="207"/>
      <c r="F21" s="22"/>
      <c r="G21" s="23"/>
      <c r="H21" s="23"/>
      <c r="I21" s="23"/>
      <c r="J21" s="23"/>
      <c r="K21" s="207"/>
      <c r="L21" s="249"/>
      <c r="M21" s="210"/>
      <c r="N21" s="210"/>
      <c r="O21" s="210"/>
      <c r="P21" s="211"/>
    </row>
    <row r="22" spans="1:16" ht="15" customHeight="1" thickBot="1">
      <c r="A22" s="221"/>
      <c r="B22" s="222"/>
      <c r="C22" s="103" t="s">
        <v>10</v>
      </c>
      <c r="D22" s="224"/>
      <c r="E22" s="225"/>
      <c r="F22" s="226"/>
      <c r="G22" s="227"/>
      <c r="H22" s="227"/>
      <c r="I22" s="222"/>
      <c r="J22" s="222"/>
      <c r="K22" s="228"/>
      <c r="L22" s="221"/>
      <c r="M22" s="222"/>
      <c r="N22" s="118"/>
      <c r="O22" s="222"/>
      <c r="P22" s="230"/>
    </row>
    <row r="23" spans="1:16" s="15" customFormat="1" ht="15" customHeight="1" thickBot="1">
      <c r="A23" s="212"/>
      <c r="B23" s="213"/>
      <c r="C23" s="9" t="s">
        <v>11</v>
      </c>
      <c r="D23" s="214"/>
      <c r="E23" s="215"/>
      <c r="F23" s="216"/>
      <c r="G23" s="214"/>
      <c r="H23" s="214"/>
      <c r="I23" s="213"/>
      <c r="J23" s="213"/>
      <c r="K23" s="217"/>
      <c r="L23" s="248"/>
      <c r="M23" s="219"/>
      <c r="N23" s="219"/>
      <c r="O23" s="219"/>
      <c r="P23" s="220"/>
    </row>
    <row r="24" ht="15.75" customHeight="1"/>
    <row r="25" spans="2:15" ht="12.75">
      <c r="B25" s="2" t="s">
        <v>214</v>
      </c>
      <c r="C25" s="2"/>
      <c r="D25" s="2"/>
      <c r="K25" s="17" t="s">
        <v>14</v>
      </c>
      <c r="M25" s="18"/>
      <c r="N25" s="18"/>
      <c r="O25" s="18"/>
    </row>
    <row r="26" spans="2:15" ht="13.5" customHeight="1">
      <c r="B26" s="2" t="s">
        <v>213</v>
      </c>
      <c r="C26" s="2"/>
      <c r="D26" s="2"/>
      <c r="K26" s="17"/>
      <c r="M26" s="18"/>
      <c r="N26" s="18"/>
      <c r="O26" s="18"/>
    </row>
    <row r="27" spans="3:16" ht="409.5">
      <c r="C27" s="2"/>
      <c r="D27" s="2"/>
      <c r="P27" s="88"/>
    </row>
    <row r="43" ht="409.5">
      <c r="P43" s="27"/>
    </row>
  </sheetData>
  <sheetProtection/>
  <mergeCells count="6">
    <mergeCell ref="A1:P1"/>
    <mergeCell ref="A2:P2"/>
    <mergeCell ref="E3:I3"/>
    <mergeCell ref="F11:K11"/>
    <mergeCell ref="L11:P11"/>
    <mergeCell ref="A4:Q4"/>
  </mergeCells>
  <printOptions horizontalCentered="1"/>
  <pageMargins left="0.35433070866141736" right="0.35433070866141736" top="0.984251968503937" bottom="0.5905511811023623" header="0.31496062992125984" footer="0.1968503937007874"/>
  <pageSetup horizontalDpi="600" verticalDpi="600" orientation="landscape" paperSize="9" scale="95" r:id="rId1"/>
  <headerFooter>
    <oddFooter>&amp;C7-&amp;P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Lasma Vilcane</dc:creator>
  <cp:keywords/>
  <dc:description/>
  <cp:lastModifiedBy>ebonfelds</cp:lastModifiedBy>
  <cp:lastPrinted>2014-07-17T08:47:17Z</cp:lastPrinted>
  <dcterms:created xsi:type="dcterms:W3CDTF">1996-10-14T23:33:28Z</dcterms:created>
  <dcterms:modified xsi:type="dcterms:W3CDTF">2014-08-08T13:14:19Z</dcterms:modified>
  <cp:category/>
  <cp:version/>
  <cp:contentType/>
  <cp:contentStatus/>
</cp:coreProperties>
</file>